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y Documents\URED\BIOCHEMIA MEDICA\WEB STRANICA\ČLANCI\Supplement materijali\BM 31\"/>
    </mc:Choice>
  </mc:AlternateContent>
  <bookViews>
    <workbookView xWindow="0" yWindow="0" windowWidth="28800" windowHeight="12435"/>
  </bookViews>
  <sheets>
    <sheet name="Instructions" sheetId="7" r:id="rId1"/>
    <sheet name="ucal" sheetId="1" r:id="rId2"/>
    <sheet name="uRw" sheetId="4" r:id="rId3"/>
    <sheet name="ub" sheetId="5" r:id="rId4"/>
    <sheet name="COMBINED &amp; EXPANDED UNCERTAINTY" sheetId="6" r:id="rId5"/>
    <sheet name="Specification of measurand" sheetId="8" r:id="rId6"/>
  </sheets>
  <definedNames>
    <definedName name="_xlnm.Print_Area" localSheetId="4">'COMBINED &amp; EXPANDED UNCERTAINTY'!$A$1:$G$35</definedName>
    <definedName name="_xlnm.Print_Area" localSheetId="5">'Specification of measurand'!$A$1:$H$12</definedName>
    <definedName name="_xlnm.Print_Area" localSheetId="3">ub!$A$1:$G$18</definedName>
    <definedName name="_xlnm.Print_Area" localSheetId="1">ucal!$A$1:$G$30</definedName>
    <definedName name="_xlnm.Print_Area" localSheetId="2">uRw!$A$1:$G$31</definedName>
  </definedNames>
  <calcPr calcId="152511" refMode="R1C1"/>
</workbook>
</file>

<file path=xl/calcChain.xml><?xml version="1.0" encoding="utf-8"?>
<calcChain xmlns="http://schemas.openxmlformats.org/spreadsheetml/2006/main">
  <c r="B13" i="5" l="1"/>
  <c r="B16" i="5"/>
  <c r="B15" i="5"/>
  <c r="B18" i="5" s="1"/>
  <c r="B4" i="5" l="1"/>
  <c r="B3" i="5"/>
  <c r="B2" i="5"/>
  <c r="B18" i="4" l="1"/>
  <c r="B26" i="4"/>
  <c r="B10" i="4"/>
  <c r="B5" i="6" l="1"/>
  <c r="B3" i="6"/>
  <c r="B2" i="6"/>
  <c r="B30" i="1"/>
  <c r="D15" i="6" s="1"/>
  <c r="B22" i="1"/>
  <c r="C15" i="6" s="1"/>
  <c r="B14" i="1"/>
  <c r="B15" i="6" s="1"/>
  <c r="B15" i="4"/>
  <c r="B16" i="6" s="1"/>
  <c r="B9" i="6"/>
  <c r="D9" i="6"/>
  <c r="C9" i="6"/>
  <c r="B5" i="4"/>
  <c r="B3" i="4"/>
  <c r="B2" i="4"/>
  <c r="B9" i="1"/>
  <c r="B4" i="1" s="1"/>
  <c r="B31" i="4"/>
  <c r="D16" i="6" s="1"/>
  <c r="B23" i="4"/>
  <c r="C4" i="4" l="1"/>
  <c r="B25" i="1"/>
  <c r="D4" i="1" s="1"/>
  <c r="D4" i="4"/>
  <c r="C16" i="6"/>
  <c r="B4" i="4"/>
  <c r="B17" i="6"/>
  <c r="B19" i="6" s="1"/>
  <c r="B25" i="6" s="1"/>
  <c r="B30" i="6" s="1"/>
  <c r="B17" i="1"/>
  <c r="C4" i="1" s="1"/>
  <c r="C4" i="6" l="1"/>
  <c r="C14" i="6" s="1"/>
  <c r="C24" i="6" s="1"/>
  <c r="C29" i="6" s="1"/>
  <c r="D4" i="6"/>
  <c r="B4" i="6"/>
  <c r="D17" i="6"/>
  <c r="D19" i="6" s="1"/>
  <c r="C17" i="6"/>
  <c r="C19" i="6" s="1"/>
  <c r="C10" i="6" l="1"/>
  <c r="D10" i="6"/>
  <c r="D14" i="6"/>
  <c r="D24" i="6" s="1"/>
  <c r="D29" i="6" s="1"/>
  <c r="C20" i="6"/>
  <c r="C26" i="6" s="1"/>
  <c r="C31" i="6" s="1"/>
  <c r="C35" i="6" s="1"/>
  <c r="B14" i="6"/>
  <c r="B10" i="6"/>
  <c r="B34" i="6" s="1"/>
  <c r="D25" i="6"/>
  <c r="D30" i="6" s="1"/>
  <c r="C25" i="6"/>
  <c r="C30" i="6" s="1"/>
  <c r="C34" i="6" l="1"/>
  <c r="D20" i="6"/>
  <c r="D26" i="6" s="1"/>
  <c r="D31" i="6" s="1"/>
  <c r="D35" i="6" s="1"/>
  <c r="D34" i="6"/>
  <c r="B24" i="6"/>
  <c r="B29" i="6" s="1"/>
  <c r="B20" i="6"/>
  <c r="B26" i="6" s="1"/>
  <c r="B31" i="6" s="1"/>
  <c r="B35" i="6" s="1"/>
</calcChain>
</file>

<file path=xl/sharedStrings.xml><?xml version="1.0" encoding="utf-8"?>
<sst xmlns="http://schemas.openxmlformats.org/spreadsheetml/2006/main" count="118" uniqueCount="85">
  <si>
    <t>Uncertainty related to the assigned value of the end-user calibrator</t>
  </si>
  <si>
    <t>µg/L</t>
  </si>
  <si>
    <t>Biological quantity:</t>
  </si>
  <si>
    <t>Measurement unit:</t>
  </si>
  <si>
    <r>
      <rPr>
        <b/>
        <i/>
        <sz val="14"/>
        <color theme="1"/>
        <rFont val="Calibri"/>
        <family val="2"/>
        <scheme val="minor"/>
      </rPr>
      <t>u</t>
    </r>
    <r>
      <rPr>
        <b/>
        <vertAlign val="subscript"/>
        <sz val="14"/>
        <color theme="1"/>
        <rFont val="Cambria"/>
        <family val="1"/>
        <scheme val="major"/>
      </rPr>
      <t>cal</t>
    </r>
    <r>
      <rPr>
        <b/>
        <sz val="14"/>
        <color theme="1"/>
        <rFont val="Cambria"/>
        <family val="1"/>
        <scheme val="major"/>
      </rPr>
      <t xml:space="preserve"> =</t>
    </r>
  </si>
  <si>
    <t>Uncertainty related to the long-term intermediate imprecision</t>
  </si>
  <si>
    <r>
      <rPr>
        <b/>
        <i/>
        <sz val="14"/>
        <color theme="1"/>
        <rFont val="Calibri"/>
        <family val="2"/>
        <scheme val="minor"/>
      </rPr>
      <t>u</t>
    </r>
    <r>
      <rPr>
        <b/>
        <vertAlign val="subscript"/>
        <sz val="14"/>
        <color theme="1"/>
        <rFont val="Cambria"/>
        <family val="1"/>
        <scheme val="major"/>
      </rPr>
      <t>Rw</t>
    </r>
    <r>
      <rPr>
        <b/>
        <sz val="14"/>
        <color theme="1"/>
        <rFont val="Cambria"/>
        <family val="1"/>
        <scheme val="major"/>
      </rPr>
      <t xml:space="preserve"> =</t>
    </r>
  </si>
  <si>
    <r>
      <t>Coverage factor used by the manufacturer (</t>
    </r>
    <r>
      <rPr>
        <i/>
        <sz val="11"/>
        <color theme="1"/>
        <rFont val="Cambria"/>
        <family val="1"/>
        <scheme val="major"/>
      </rPr>
      <t>k</t>
    </r>
    <r>
      <rPr>
        <sz val="11"/>
        <color theme="1"/>
        <rFont val="Cambria"/>
        <family val="1"/>
        <scheme val="major"/>
      </rPr>
      <t>):</t>
    </r>
  </si>
  <si>
    <r>
      <t>Assigned value of the end-user calibrator</t>
    </r>
    <r>
      <rPr>
        <i/>
        <sz val="11"/>
        <color theme="1"/>
        <rFont val="Cambria"/>
        <family val="1"/>
        <scheme val="major"/>
      </rPr>
      <t xml:space="preserve"> </t>
    </r>
    <r>
      <rPr>
        <sz val="11"/>
        <color theme="1"/>
        <rFont val="Cambria"/>
        <family val="1"/>
        <scheme val="major"/>
      </rPr>
      <t>(</t>
    </r>
    <r>
      <rPr>
        <i/>
        <sz val="11"/>
        <color theme="1"/>
        <rFont val="Cambria"/>
        <family val="1"/>
        <scheme val="major"/>
      </rPr>
      <t>x</t>
    </r>
    <r>
      <rPr>
        <vertAlign val="subscript"/>
        <sz val="11"/>
        <color theme="1"/>
        <rFont val="Cambria"/>
        <family val="1"/>
        <scheme val="major"/>
      </rPr>
      <t>cal</t>
    </r>
    <r>
      <rPr>
        <sz val="11"/>
        <color theme="1"/>
        <rFont val="Cambria"/>
        <family val="1"/>
        <scheme val="major"/>
      </rPr>
      <t>):</t>
    </r>
  </si>
  <si>
    <t>Uncertainty related to the bias associated with the calibration process (using a CRM)</t>
  </si>
  <si>
    <r>
      <t>Measured value studied (</t>
    </r>
    <r>
      <rPr>
        <i/>
        <sz val="11"/>
        <color theme="1"/>
        <rFont val="Cambria"/>
        <family val="1"/>
        <scheme val="major"/>
      </rPr>
      <t>x</t>
    </r>
    <r>
      <rPr>
        <sz val="11"/>
        <color theme="1"/>
        <rFont val="Cambria"/>
        <family val="1"/>
        <scheme val="major"/>
      </rPr>
      <t>):</t>
    </r>
  </si>
  <si>
    <t>Measurement system:</t>
  </si>
  <si>
    <t>Measured values studied for the estimation of measurement uncertainty (IQC values):</t>
  </si>
  <si>
    <t>Measured values studied for the estimation of measurement uncertainty (IQC mean values):</t>
  </si>
  <si>
    <r>
      <rPr>
        <sz val="11"/>
        <color theme="1"/>
        <rFont val="Cambria"/>
        <family val="1"/>
        <scheme val="major"/>
      </rPr>
      <t>CRM assigned value</t>
    </r>
    <r>
      <rPr>
        <i/>
        <sz val="11"/>
        <color theme="1"/>
        <rFont val="Cambria"/>
        <family val="1"/>
        <scheme val="major"/>
      </rPr>
      <t xml:space="preserve"> </t>
    </r>
    <r>
      <rPr>
        <sz val="11"/>
        <color theme="1"/>
        <rFont val="Cambria"/>
        <family val="1"/>
        <scheme val="major"/>
      </rPr>
      <t>(</t>
    </r>
    <r>
      <rPr>
        <i/>
        <sz val="11"/>
        <color theme="1"/>
        <rFont val="Symbol"/>
        <family val="1"/>
        <charset val="2"/>
      </rPr>
      <t>m</t>
    </r>
    <r>
      <rPr>
        <sz val="11"/>
        <color theme="1"/>
        <rFont val="Cambria"/>
        <family val="1"/>
        <scheme val="major"/>
      </rPr>
      <t>):</t>
    </r>
  </si>
  <si>
    <r>
      <rPr>
        <sz val="11"/>
        <color theme="1"/>
        <rFont val="Cambria"/>
        <family val="1"/>
        <scheme val="major"/>
      </rPr>
      <t>Uncertainty associated with the CRM assigned value</t>
    </r>
    <r>
      <rPr>
        <i/>
        <sz val="11"/>
        <color theme="1"/>
        <rFont val="Cambria"/>
        <family val="1"/>
        <scheme val="major"/>
      </rPr>
      <t xml:space="preserve"> </t>
    </r>
    <r>
      <rPr>
        <sz val="11"/>
        <color theme="1"/>
        <rFont val="Cambria"/>
        <family val="1"/>
        <scheme val="major"/>
      </rPr>
      <t>(</t>
    </r>
    <r>
      <rPr>
        <i/>
        <sz val="11"/>
        <color theme="1"/>
        <rFont val="Cambria"/>
        <family val="1"/>
        <scheme val="major"/>
      </rPr>
      <t>u</t>
    </r>
    <r>
      <rPr>
        <vertAlign val="subscript"/>
        <sz val="11"/>
        <color theme="1"/>
        <rFont val="Symbol"/>
        <family val="1"/>
        <charset val="2"/>
      </rPr>
      <t>m</t>
    </r>
    <r>
      <rPr>
        <sz val="11"/>
        <color theme="1"/>
        <rFont val="Cambria"/>
        <family val="1"/>
        <scheme val="major"/>
      </rPr>
      <t>):</t>
    </r>
  </si>
  <si>
    <t>Combined standard uncertainty</t>
  </si>
  <si>
    <r>
      <rPr>
        <sz val="11"/>
        <color theme="1"/>
        <rFont val="Cambria"/>
        <family val="1"/>
        <scheme val="major"/>
      </rPr>
      <t>Uncertainty related to the assigned value of the end-user calibrator</t>
    </r>
    <r>
      <rPr>
        <i/>
        <sz val="11"/>
        <color theme="1"/>
        <rFont val="Cambria"/>
        <family val="1"/>
        <scheme val="major"/>
      </rPr>
      <t xml:space="preserve"> </t>
    </r>
    <r>
      <rPr>
        <sz val="11"/>
        <color theme="1"/>
        <rFont val="Cambria"/>
        <family val="1"/>
        <scheme val="major"/>
      </rPr>
      <t>(</t>
    </r>
    <r>
      <rPr>
        <i/>
        <sz val="11"/>
        <color theme="1"/>
        <rFont val="Cambria"/>
        <family val="1"/>
        <scheme val="major"/>
      </rPr>
      <t>u</t>
    </r>
    <r>
      <rPr>
        <vertAlign val="subscript"/>
        <sz val="11"/>
        <color theme="1"/>
        <rFont val="Cambria"/>
        <family val="1"/>
        <scheme val="major"/>
      </rPr>
      <t>cal</t>
    </r>
    <r>
      <rPr>
        <sz val="11"/>
        <color theme="1"/>
        <rFont val="Cambria"/>
        <family val="1"/>
        <scheme val="major"/>
      </rPr>
      <t>):</t>
    </r>
  </si>
  <si>
    <r>
      <rPr>
        <sz val="11"/>
        <color theme="1"/>
        <rFont val="Cambria"/>
        <family val="1"/>
        <scheme val="major"/>
      </rPr>
      <t>Uncertainty related to the long-term intermediate imprecision</t>
    </r>
    <r>
      <rPr>
        <i/>
        <sz val="11"/>
        <color theme="1"/>
        <rFont val="Cambria"/>
        <family val="1"/>
        <scheme val="major"/>
      </rPr>
      <t xml:space="preserve"> </t>
    </r>
    <r>
      <rPr>
        <sz val="11"/>
        <color theme="1"/>
        <rFont val="Cambria"/>
        <family val="1"/>
        <scheme val="major"/>
      </rPr>
      <t>(</t>
    </r>
    <r>
      <rPr>
        <i/>
        <sz val="11"/>
        <color theme="1"/>
        <rFont val="Cambria"/>
        <family val="1"/>
        <scheme val="major"/>
      </rPr>
      <t>u</t>
    </r>
    <r>
      <rPr>
        <vertAlign val="subscript"/>
        <sz val="11"/>
        <color theme="1"/>
        <rFont val="Cambria"/>
        <family val="1"/>
      </rPr>
      <t>Rw</t>
    </r>
    <r>
      <rPr>
        <sz val="11"/>
        <color theme="1"/>
        <rFont val="Cambria"/>
        <family val="1"/>
        <scheme val="major"/>
      </rPr>
      <t>):</t>
    </r>
  </si>
  <si>
    <t>Expanded uncertainty</t>
  </si>
  <si>
    <r>
      <rPr>
        <sz val="11"/>
        <color theme="1"/>
        <rFont val="Cambria"/>
        <family val="1"/>
        <scheme val="major"/>
      </rPr>
      <t>Combined standard uncertainty</t>
    </r>
    <r>
      <rPr>
        <i/>
        <sz val="11"/>
        <color theme="1"/>
        <rFont val="Cambria"/>
        <family val="1"/>
        <scheme val="major"/>
      </rPr>
      <t xml:space="preserve"> </t>
    </r>
    <r>
      <rPr>
        <sz val="11"/>
        <color theme="1"/>
        <rFont val="Cambria"/>
        <family val="1"/>
        <scheme val="major"/>
      </rPr>
      <t>(</t>
    </r>
    <r>
      <rPr>
        <i/>
        <sz val="11"/>
        <color theme="1"/>
        <rFont val="Cambria"/>
        <family val="1"/>
        <scheme val="major"/>
      </rPr>
      <t>u</t>
    </r>
    <r>
      <rPr>
        <vertAlign val="subscript"/>
        <sz val="11"/>
        <color theme="1"/>
        <rFont val="Cambria"/>
        <family val="1"/>
        <scheme val="major"/>
      </rPr>
      <t>c</t>
    </r>
    <r>
      <rPr>
        <sz val="11"/>
        <color theme="1"/>
        <rFont val="Cambria"/>
        <family val="1"/>
        <scheme val="major"/>
      </rPr>
      <t>):</t>
    </r>
  </si>
  <si>
    <r>
      <rPr>
        <sz val="11"/>
        <color theme="1"/>
        <rFont val="Cambria"/>
        <family val="1"/>
        <scheme val="major"/>
      </rPr>
      <t>Percent relative combined standard uncertainty</t>
    </r>
    <r>
      <rPr>
        <i/>
        <sz val="11"/>
        <color theme="1"/>
        <rFont val="Cambria"/>
        <family val="1"/>
        <scheme val="major"/>
      </rPr>
      <t xml:space="preserve"> </t>
    </r>
    <r>
      <rPr>
        <sz val="11"/>
        <color theme="1"/>
        <rFont val="Cambria"/>
        <family val="1"/>
        <scheme val="major"/>
      </rPr>
      <t>(%</t>
    </r>
    <r>
      <rPr>
        <vertAlign val="subscript"/>
        <sz val="11"/>
        <color theme="1"/>
        <rFont val="Cambria"/>
        <family val="1"/>
        <scheme val="major"/>
      </rPr>
      <t>rel(c)</t>
    </r>
    <r>
      <rPr>
        <sz val="11"/>
        <color theme="1"/>
        <rFont val="Cambria"/>
        <family val="1"/>
        <scheme val="major"/>
      </rPr>
      <t>):</t>
    </r>
  </si>
  <si>
    <r>
      <t>Coverage factor (</t>
    </r>
    <r>
      <rPr>
        <i/>
        <sz val="11"/>
        <color theme="1"/>
        <rFont val="Cambria"/>
        <family val="1"/>
        <scheme val="major"/>
      </rPr>
      <t>k</t>
    </r>
    <r>
      <rPr>
        <sz val="11"/>
        <color theme="1"/>
        <rFont val="Cambria"/>
        <family val="1"/>
        <scheme val="major"/>
      </rPr>
      <t>):</t>
    </r>
  </si>
  <si>
    <t>IMPORTANT NOTE</t>
  </si>
  <si>
    <t>Calculation Process</t>
  </si>
  <si>
    <t xml:space="preserve">IMPORTANT NOTE: The process is OPERATOR DEPENDENT. Skill and attention to detail is important for </t>
  </si>
  <si>
    <t>producing valid results. If in doubt seek expert advice and/or another operator for validation.</t>
  </si>
  <si>
    <t>I am happy to be consulted for advice.</t>
  </si>
  <si>
    <t>Please bring any errors or questions to the attention of Raúl Rigo</t>
  </si>
  <si>
    <t>UNCERTAINTY ESTIMATION SPREADSHEETS</t>
  </si>
  <si>
    <t>Phone: (0034) 93 260 75 43, raulr@bellvitgehospital.cat</t>
  </si>
  <si>
    <t>Uncertainty estimation</t>
  </si>
  <si>
    <t>Data Entry</t>
  </si>
  <si>
    <t>1.</t>
  </si>
  <si>
    <t>2.</t>
  </si>
  <si>
    <t>3.</t>
  </si>
  <si>
    <t>Version 1 (Raúl Rigo-Bonnin, (0034) 93 260 75 43, raulr@bellvitgehospital.cat)</t>
  </si>
  <si>
    <t>4.</t>
  </si>
  <si>
    <r>
      <t>Maximum allowable expanded uncertainty (</t>
    </r>
    <r>
      <rPr>
        <b/>
        <i/>
        <sz val="13"/>
        <color indexed="8"/>
        <rFont val="Calibri"/>
        <family val="2"/>
      </rPr>
      <t>U</t>
    </r>
    <r>
      <rPr>
        <b/>
        <vertAlign val="subscript"/>
        <sz val="13"/>
        <color indexed="8"/>
        <rFont val="Calibri"/>
        <family val="2"/>
      </rPr>
      <t>max</t>
    </r>
    <r>
      <rPr>
        <b/>
        <sz val="13"/>
        <color indexed="8"/>
        <rFont val="Calibri"/>
        <family val="2"/>
      </rPr>
      <t>):</t>
    </r>
  </si>
  <si>
    <r>
      <t>Maximum allowable percent relative expanded uncertainty (%</t>
    </r>
    <r>
      <rPr>
        <b/>
        <i/>
        <sz val="13"/>
        <color indexed="8"/>
        <rFont val="Calibri"/>
        <family val="2"/>
      </rPr>
      <t>U</t>
    </r>
    <r>
      <rPr>
        <b/>
        <vertAlign val="subscript"/>
        <sz val="13"/>
        <color indexed="8"/>
        <rFont val="Calibri"/>
        <family val="2"/>
      </rPr>
      <t>rel(max)</t>
    </r>
    <r>
      <rPr>
        <b/>
        <sz val="13"/>
        <color indexed="8"/>
        <rFont val="Calibri"/>
        <family val="2"/>
      </rPr>
      <t>):</t>
    </r>
  </si>
  <si>
    <r>
      <t>Maximum permissible percent relative root mean square of measurement error (%</t>
    </r>
    <r>
      <rPr>
        <b/>
        <sz val="13"/>
        <color indexed="8"/>
        <rFont val="Symbol"/>
        <family val="1"/>
        <charset val="2"/>
      </rPr>
      <t>D</t>
    </r>
    <r>
      <rPr>
        <b/>
        <vertAlign val="subscript"/>
        <sz val="13"/>
        <color indexed="8"/>
        <rFont val="Calibri"/>
        <family val="2"/>
      </rPr>
      <t>rel(max)</t>
    </r>
    <r>
      <rPr>
        <b/>
        <sz val="13"/>
        <color indexed="8"/>
        <rFont val="Calibri"/>
        <family val="2"/>
      </rPr>
      <t>) obtained from RiliBÄK (if applicable):</t>
    </r>
  </si>
  <si>
    <r>
      <t>Maximum allowable coefficient of variation (</t>
    </r>
    <r>
      <rPr>
        <b/>
        <i/>
        <sz val="13"/>
        <color indexed="8"/>
        <rFont val="Calibri"/>
        <family val="2"/>
      </rPr>
      <t>CV</t>
    </r>
    <r>
      <rPr>
        <b/>
        <vertAlign val="subscript"/>
        <sz val="13"/>
        <color indexed="8"/>
        <rFont val="Calibri"/>
        <family val="2"/>
      </rPr>
      <t>max</t>
    </r>
    <r>
      <rPr>
        <b/>
        <sz val="13"/>
        <color indexed="8"/>
        <rFont val="Calibri"/>
        <family val="2"/>
      </rPr>
      <t>):</t>
    </r>
  </si>
  <si>
    <r>
      <t>Maximum allowable percent relative bias (%</t>
    </r>
    <r>
      <rPr>
        <b/>
        <i/>
        <sz val="13"/>
        <color indexed="8"/>
        <rFont val="Calibri"/>
        <family val="2"/>
      </rPr>
      <t>b</t>
    </r>
    <r>
      <rPr>
        <b/>
        <vertAlign val="subscript"/>
        <sz val="13"/>
        <color indexed="8"/>
        <rFont val="Calibri"/>
        <family val="2"/>
      </rPr>
      <t>rel(max)</t>
    </r>
    <r>
      <rPr>
        <b/>
        <sz val="13"/>
        <color indexed="8"/>
        <rFont val="Calibri"/>
        <family val="2"/>
      </rPr>
      <t>):</t>
    </r>
  </si>
  <si>
    <r>
      <rPr>
        <b/>
        <sz val="14"/>
        <color theme="1"/>
        <rFont val="Cambria"/>
        <family val="1"/>
        <scheme val="major"/>
      </rPr>
      <t>Is the percent relative expanded uncertainty obtained acceptable ?</t>
    </r>
    <r>
      <rPr>
        <b/>
        <i/>
        <sz val="14"/>
        <color theme="1"/>
        <rFont val="Cambria"/>
        <family val="1"/>
        <scheme val="major"/>
      </rPr>
      <t xml:space="preserve"> </t>
    </r>
    <r>
      <rPr>
        <b/>
        <sz val="14"/>
        <color theme="1"/>
        <rFont val="Cambria"/>
        <family val="1"/>
        <scheme val="major"/>
      </rPr>
      <t>(%</t>
    </r>
    <r>
      <rPr>
        <b/>
        <i/>
        <sz val="14"/>
        <color theme="1"/>
        <rFont val="Cambria"/>
        <family val="1"/>
        <scheme val="major"/>
      </rPr>
      <t>U</t>
    </r>
    <r>
      <rPr>
        <b/>
        <vertAlign val="subscript"/>
        <sz val="14"/>
        <color theme="1"/>
        <rFont val="Cambria"/>
        <family val="1"/>
        <scheme val="major"/>
      </rPr>
      <t xml:space="preserve">rel </t>
    </r>
    <r>
      <rPr>
        <b/>
        <sz val="14"/>
        <color theme="1"/>
        <rFont val="Symbol"/>
        <family val="1"/>
        <charset val="2"/>
      </rPr>
      <t>£ %</t>
    </r>
    <r>
      <rPr>
        <b/>
        <i/>
        <sz val="14"/>
        <color theme="1"/>
        <rFont val="Cambria"/>
        <family val="1"/>
        <scheme val="major"/>
      </rPr>
      <t>U</t>
    </r>
    <r>
      <rPr>
        <b/>
        <vertAlign val="subscript"/>
        <sz val="14"/>
        <color theme="1"/>
        <rFont val="Cambria"/>
        <family val="1"/>
        <scheme val="major"/>
      </rPr>
      <t>rel(max)</t>
    </r>
    <r>
      <rPr>
        <b/>
        <sz val="14"/>
        <color theme="1"/>
        <rFont val="Cambria"/>
        <family val="1"/>
        <scheme val="major"/>
      </rPr>
      <t>):</t>
    </r>
  </si>
  <si>
    <r>
      <rPr>
        <b/>
        <sz val="14"/>
        <color theme="1"/>
        <rFont val="Cambria"/>
        <family val="1"/>
        <scheme val="major"/>
      </rPr>
      <t>Is the expanded uncertainty obtained acceptable ?</t>
    </r>
    <r>
      <rPr>
        <b/>
        <i/>
        <sz val="14"/>
        <color theme="1"/>
        <rFont val="Cambria"/>
        <family val="1"/>
        <scheme val="major"/>
      </rPr>
      <t xml:space="preserve"> </t>
    </r>
    <r>
      <rPr>
        <b/>
        <sz val="14"/>
        <color theme="1"/>
        <rFont val="Cambria"/>
        <family val="1"/>
        <scheme val="major"/>
      </rPr>
      <t>(</t>
    </r>
    <r>
      <rPr>
        <b/>
        <i/>
        <sz val="14"/>
        <color theme="1"/>
        <rFont val="Cambria"/>
        <family val="1"/>
        <scheme val="major"/>
      </rPr>
      <t>U</t>
    </r>
    <r>
      <rPr>
        <b/>
        <sz val="14"/>
        <color theme="1"/>
        <rFont val="Symbol"/>
        <family val="1"/>
        <charset val="2"/>
      </rPr>
      <t xml:space="preserve">£ </t>
    </r>
    <r>
      <rPr>
        <b/>
        <i/>
        <sz val="14"/>
        <color theme="1"/>
        <rFont val="Cambria"/>
        <family val="1"/>
        <scheme val="major"/>
      </rPr>
      <t>U</t>
    </r>
    <r>
      <rPr>
        <b/>
        <vertAlign val="subscript"/>
        <sz val="14"/>
        <color theme="1"/>
        <rFont val="Cambria"/>
        <family val="1"/>
        <scheme val="major"/>
      </rPr>
      <t>max</t>
    </r>
    <r>
      <rPr>
        <b/>
        <sz val="14"/>
        <color theme="1"/>
        <rFont val="Cambria"/>
        <family val="1"/>
        <scheme val="major"/>
      </rPr>
      <t>):</t>
    </r>
  </si>
  <si>
    <r>
      <rPr>
        <b/>
        <i/>
        <sz val="14"/>
        <color theme="1"/>
        <rFont val="Calibri"/>
        <family val="2"/>
        <scheme val="minor"/>
      </rPr>
      <t>u</t>
    </r>
    <r>
      <rPr>
        <b/>
        <vertAlign val="subscript"/>
        <sz val="14"/>
        <color theme="1"/>
        <rFont val="Cambria"/>
        <family val="1"/>
        <scheme val="major"/>
      </rPr>
      <t xml:space="preserve">c </t>
    </r>
    <r>
      <rPr>
        <b/>
        <sz val="14"/>
        <color theme="1"/>
        <rFont val="Cambria"/>
        <family val="1"/>
        <scheme val="major"/>
      </rPr>
      <t>=</t>
    </r>
  </si>
  <si>
    <r>
      <t>%</t>
    </r>
    <r>
      <rPr>
        <b/>
        <i/>
        <sz val="14"/>
        <color theme="1"/>
        <rFont val="Calibri"/>
        <family val="2"/>
        <scheme val="minor"/>
      </rPr>
      <t>u</t>
    </r>
    <r>
      <rPr>
        <b/>
        <vertAlign val="subscript"/>
        <sz val="14"/>
        <color theme="1"/>
        <rFont val="Cambria"/>
        <family val="1"/>
        <scheme val="major"/>
      </rPr>
      <t xml:space="preserve">rel(c) </t>
    </r>
    <r>
      <rPr>
        <b/>
        <sz val="14"/>
        <color theme="1"/>
        <rFont val="Cambria"/>
        <family val="1"/>
        <scheme val="major"/>
      </rPr>
      <t>=</t>
    </r>
  </si>
  <si>
    <r>
      <t>U</t>
    </r>
    <r>
      <rPr>
        <b/>
        <sz val="14"/>
        <color theme="1"/>
        <rFont val="Calibri"/>
        <family val="2"/>
        <scheme val="minor"/>
      </rPr>
      <t>=</t>
    </r>
  </si>
  <si>
    <r>
      <t>%</t>
    </r>
    <r>
      <rPr>
        <b/>
        <i/>
        <sz val="14"/>
        <color theme="1"/>
        <rFont val="Calibri"/>
        <family val="2"/>
        <scheme val="minor"/>
      </rPr>
      <t>U</t>
    </r>
    <r>
      <rPr>
        <b/>
        <vertAlign val="subscript"/>
        <sz val="14"/>
        <color theme="1"/>
        <rFont val="Cambria"/>
        <family val="1"/>
        <scheme val="major"/>
      </rPr>
      <t xml:space="preserve">rel </t>
    </r>
    <r>
      <rPr>
        <b/>
        <sz val="14"/>
        <color theme="1"/>
        <rFont val="Cambria"/>
        <family val="1"/>
        <scheme val="major"/>
      </rPr>
      <t>=</t>
    </r>
  </si>
  <si>
    <r>
      <t>Measured value studied (</t>
    </r>
    <r>
      <rPr>
        <b/>
        <i/>
        <sz val="14"/>
        <color theme="1"/>
        <rFont val="Cambria"/>
        <family val="1"/>
        <scheme val="major"/>
      </rPr>
      <t>x</t>
    </r>
    <r>
      <rPr>
        <b/>
        <sz val="14"/>
        <color theme="1"/>
        <rFont val="Cambria"/>
        <family val="1"/>
        <scheme val="major"/>
      </rPr>
      <t>) =</t>
    </r>
  </si>
  <si>
    <t xml:space="preserve">These spreadsheets have been developed with all care and attention. It does not come with a guarantee for being error-free in the workings or in the interpretation of the uncertainty calculation. </t>
  </si>
  <si>
    <t>5.</t>
  </si>
  <si>
    <t>Level 1</t>
  </si>
  <si>
    <t>Level 3</t>
  </si>
  <si>
    <t>Level 2</t>
  </si>
  <si>
    <r>
      <rPr>
        <sz val="11"/>
        <color theme="1"/>
        <rFont val="Cambria"/>
        <family val="1"/>
        <scheme val="major"/>
      </rPr>
      <t>Uncertainty associated with the bias</t>
    </r>
    <r>
      <rPr>
        <i/>
        <sz val="11"/>
        <color theme="1"/>
        <rFont val="Cambria"/>
        <family val="1"/>
        <scheme val="major"/>
      </rPr>
      <t xml:space="preserve"> </t>
    </r>
    <r>
      <rPr>
        <sz val="11"/>
        <color theme="1"/>
        <rFont val="Cambria"/>
        <family val="1"/>
        <scheme val="major"/>
      </rPr>
      <t>(</t>
    </r>
    <r>
      <rPr>
        <i/>
        <sz val="11"/>
        <color theme="1"/>
        <rFont val="Cambria"/>
        <family val="1"/>
        <scheme val="major"/>
      </rPr>
      <t>u</t>
    </r>
    <r>
      <rPr>
        <vertAlign val="subscript"/>
        <sz val="11"/>
        <color theme="1"/>
        <rFont val="Cambria"/>
        <family val="1"/>
        <scheme val="major"/>
      </rPr>
      <t>b</t>
    </r>
    <r>
      <rPr>
        <sz val="11"/>
        <color theme="1"/>
        <rFont val="Cambria"/>
        <family val="1"/>
        <scheme val="major"/>
      </rPr>
      <t>):</t>
    </r>
  </si>
  <si>
    <t>In the spreadshet "ucal", add the biological quantity, measurement system and measurement units into their respective boxes.</t>
  </si>
  <si>
    <t>In the spreadsheet "COMBINED &amp; EXPANDED UNCERTAINTY", add the maximum permissible percent relative root mean square of measurement error obtained from RiliBÄK (if it exists) or, failing that, add the maximum allowable coefficient of variation (in %) and the maximum allowable percent relative bias (in %) in their corresponding boxes.</t>
  </si>
  <si>
    <r>
      <t>Expanded uncertainty (in units) provided by the manufacturer (</t>
    </r>
    <r>
      <rPr>
        <i/>
        <sz val="11"/>
        <color theme="1"/>
        <rFont val="Cambria"/>
        <family val="1"/>
        <scheme val="major"/>
      </rPr>
      <t>U</t>
    </r>
    <r>
      <rPr>
        <vertAlign val="subscript"/>
        <sz val="11"/>
        <color theme="1"/>
        <rFont val="Cambria"/>
        <family val="1"/>
        <scheme val="major"/>
      </rPr>
      <t>cal</t>
    </r>
    <r>
      <rPr>
        <sz val="11"/>
        <color theme="1"/>
        <rFont val="Cambria"/>
        <family val="1"/>
        <scheme val="major"/>
      </rPr>
      <t>):</t>
    </r>
  </si>
  <si>
    <r>
      <rPr>
        <b/>
        <sz val="12"/>
        <color theme="1"/>
        <rFont val="Cambria"/>
        <family val="1"/>
        <scheme val="major"/>
      </rPr>
      <t>Is the bias significant ?</t>
    </r>
    <r>
      <rPr>
        <b/>
        <i/>
        <sz val="12"/>
        <color theme="1"/>
        <rFont val="Cambria"/>
        <family val="1"/>
        <scheme val="major"/>
      </rPr>
      <t xml:space="preserve"> </t>
    </r>
    <r>
      <rPr>
        <b/>
        <sz val="12"/>
        <color theme="1"/>
        <rFont val="Cambria"/>
        <family val="1"/>
        <scheme val="major"/>
      </rPr>
      <t>(</t>
    </r>
    <r>
      <rPr>
        <b/>
        <sz val="12"/>
        <color theme="1"/>
        <rFont val="Symbol"/>
        <family val="1"/>
        <charset val="2"/>
      </rPr>
      <t>½</t>
    </r>
    <r>
      <rPr>
        <b/>
        <i/>
        <sz val="12"/>
        <color theme="1"/>
        <rFont val="Cambria"/>
        <family val="1"/>
        <scheme val="major"/>
      </rPr>
      <t>b</t>
    </r>
    <r>
      <rPr>
        <b/>
        <sz val="12"/>
        <color theme="1"/>
        <rFont val="Symbol"/>
        <family val="1"/>
        <charset val="2"/>
      </rPr>
      <t>½&gt; 2</t>
    </r>
    <r>
      <rPr>
        <b/>
        <sz val="12"/>
        <color theme="1"/>
        <rFont val="Cambria"/>
        <family val="1"/>
        <scheme val="major"/>
      </rPr>
      <t>·</t>
    </r>
    <r>
      <rPr>
        <b/>
        <i/>
        <sz val="12"/>
        <color theme="1"/>
        <rFont val="Cambria"/>
        <family val="1"/>
        <scheme val="major"/>
      </rPr>
      <t>u</t>
    </r>
    <r>
      <rPr>
        <b/>
        <vertAlign val="subscript"/>
        <sz val="12"/>
        <color theme="1"/>
        <rFont val="Cambria"/>
        <family val="1"/>
        <scheme val="major"/>
      </rPr>
      <t>b</t>
    </r>
    <r>
      <rPr>
        <b/>
        <sz val="12"/>
        <color theme="1"/>
        <rFont val="Cambria"/>
        <family val="1"/>
        <scheme val="major"/>
      </rPr>
      <t>):</t>
    </r>
  </si>
  <si>
    <t xml:space="preserve">In the spreadsheet "ucal", add the assigned values of the end-user calibrator, the expanded uncertainties (in units) provided by the manufacturer, and the coverage factors used by the manufacturer into their respective boxes. </t>
  </si>
  <si>
    <t>NOTE: It is important that if the box corresponding to the RiliBAK requirements is not used, it must not contain any value (that is, it must remains empty).</t>
  </si>
  <si>
    <r>
      <t xml:space="preserve">ENTRIES INTO THE SPREADSHEETS </t>
    </r>
    <r>
      <rPr>
        <b/>
        <sz val="10"/>
        <color indexed="8"/>
        <rFont val="Arial"/>
        <family val="2"/>
      </rPr>
      <t>MUST ONLY BE MADE IN BLUE BOXES</t>
    </r>
  </si>
  <si>
    <t>SUPPLEMENTARY MATERIAL 2. Uncertainty calculation for the mass</t>
  </si>
  <si>
    <r>
      <t>The aim is to facilitate clinical laboratories the estimation of measurement uncertainty. This Supplementary material contains five different spreadsheeds. The first three spreadsheets allow to estimate the main measurement uncertainty sources (u</t>
    </r>
    <r>
      <rPr>
        <vertAlign val="subscript"/>
        <sz val="10"/>
        <color indexed="8"/>
        <rFont val="Arial"/>
        <family val="2"/>
      </rPr>
      <t>cal</t>
    </r>
    <r>
      <rPr>
        <sz val="10"/>
        <color indexed="8"/>
        <rFont val="Arial"/>
        <family val="2"/>
      </rPr>
      <t>, u</t>
    </r>
    <r>
      <rPr>
        <vertAlign val="subscript"/>
        <sz val="10"/>
        <color indexed="8"/>
        <rFont val="Arial"/>
        <family val="2"/>
      </rPr>
      <t>Rw</t>
    </r>
    <r>
      <rPr>
        <sz val="10"/>
        <color indexed="8"/>
        <rFont val="Arial"/>
        <family val="2"/>
      </rPr>
      <t xml:space="preserve"> and u</t>
    </r>
    <r>
      <rPr>
        <vertAlign val="subscript"/>
        <sz val="10"/>
        <color indexed="8"/>
        <rFont val="Arial"/>
        <family val="2"/>
      </rPr>
      <t>b</t>
    </r>
    <r>
      <rPr>
        <sz val="10"/>
        <color indexed="8"/>
        <rFont val="Arial"/>
        <family val="2"/>
      </rPr>
      <t>). The fourth have been generated to calculate the combined standard uncertainty as well as the expanded uncertainty, and to know if the values obtained accomplish with the measurement uncertainty requirements previously selected by the laboratory. The fifth describe how to specify the measurand.</t>
    </r>
  </si>
  <si>
    <t xml:space="preserve">In the spreadsheet "uRw", add the data obtained by your laboratory. That is, for each IQC level, add the IQC mean values, the standard deviations, and the number of IQC values into their respective boxes. </t>
  </si>
  <si>
    <r>
      <rPr>
        <sz val="11"/>
        <color theme="1"/>
        <rFont val="Cambria"/>
        <family val="1"/>
        <scheme val="major"/>
      </rPr>
      <t>CRM mean value obtained after bias study</t>
    </r>
    <r>
      <rPr>
        <i/>
        <sz val="11"/>
        <color theme="1"/>
        <rFont val="Cambria"/>
        <family val="1"/>
        <scheme val="major"/>
      </rPr>
      <t xml:space="preserve"> </t>
    </r>
    <r>
      <rPr>
        <sz val="11"/>
        <color theme="1"/>
        <rFont val="Cambria"/>
        <family val="1"/>
        <scheme val="major"/>
      </rPr>
      <t>(</t>
    </r>
    <r>
      <rPr>
        <sz val="11"/>
        <color theme="1"/>
        <rFont val="Symbol"/>
        <family val="1"/>
        <charset val="2"/>
      </rPr>
      <t>`</t>
    </r>
    <r>
      <rPr>
        <i/>
        <sz val="11"/>
        <color theme="1"/>
        <rFont val="Cambria"/>
        <family val="1"/>
      </rPr>
      <t>x</t>
    </r>
    <r>
      <rPr>
        <sz val="11"/>
        <color theme="1"/>
        <rFont val="Cambria"/>
        <family val="1"/>
        <scheme val="major"/>
      </rPr>
      <t>):</t>
    </r>
  </si>
  <si>
    <r>
      <rPr>
        <sz val="11"/>
        <color theme="1"/>
        <rFont val="Cambria"/>
        <family val="1"/>
        <scheme val="major"/>
      </rPr>
      <t>Standard deviation obtained after bias study</t>
    </r>
    <r>
      <rPr>
        <i/>
        <sz val="11"/>
        <color theme="1"/>
        <rFont val="Cambria"/>
        <family val="1"/>
        <scheme val="major"/>
      </rPr>
      <t xml:space="preserve"> </t>
    </r>
    <r>
      <rPr>
        <sz val="11"/>
        <color theme="1"/>
        <rFont val="Cambria"/>
        <family val="1"/>
        <scheme val="major"/>
      </rPr>
      <t>(</t>
    </r>
    <r>
      <rPr>
        <i/>
        <sz val="11"/>
        <color theme="1"/>
        <rFont val="Cambria"/>
        <family val="1"/>
        <scheme val="major"/>
      </rPr>
      <t>s</t>
    </r>
    <r>
      <rPr>
        <sz val="11"/>
        <color theme="1"/>
        <rFont val="Cambria"/>
        <family val="1"/>
        <scheme val="major"/>
      </rPr>
      <t>):</t>
    </r>
  </si>
  <si>
    <r>
      <rPr>
        <sz val="11"/>
        <color theme="1"/>
        <rFont val="Cambria"/>
        <family val="1"/>
        <scheme val="major"/>
      </rPr>
      <t xml:space="preserve">Total number of CRM values processed </t>
    </r>
    <r>
      <rPr>
        <sz val="11"/>
        <color theme="1"/>
        <rFont val="Cambria"/>
        <family val="1"/>
        <scheme val="major"/>
      </rPr>
      <t>(</t>
    </r>
    <r>
      <rPr>
        <i/>
        <sz val="11"/>
        <color theme="1"/>
        <rFont val="Cambria"/>
        <family val="1"/>
        <scheme val="major"/>
      </rPr>
      <t>n</t>
    </r>
    <r>
      <rPr>
        <sz val="11"/>
        <color theme="1"/>
        <rFont val="Cambria"/>
        <family val="1"/>
        <scheme val="major"/>
      </rPr>
      <t>):</t>
    </r>
  </si>
  <si>
    <t>In the spreadsheet "ub", add the data obtained by your laboratory after perform the bias study into their respective boxes. That is, the mean value, standard deviation and the number of CRM replicates. Also, add the CRM assigned value and its uncertainty (in units) facilitated by the CRM's manufacturer in their corresponding boxes.</t>
  </si>
  <si>
    <r>
      <t>concentration of sirolimus in blood using the CRM ERM</t>
    </r>
    <r>
      <rPr>
        <b/>
        <vertAlign val="superscript"/>
        <sz val="20"/>
        <color rgb="FFFF0000"/>
        <rFont val="Symbol"/>
        <family val="1"/>
        <charset val="2"/>
      </rPr>
      <t>â</t>
    </r>
    <r>
      <rPr>
        <b/>
        <sz val="20"/>
        <color rgb="FFFF0000"/>
        <rFont val="Calibri"/>
        <family val="2"/>
        <scheme val="minor"/>
      </rPr>
      <t xml:space="preserve"> DA111a to study the bias</t>
    </r>
  </si>
  <si>
    <r>
      <t xml:space="preserve">The measurand can be defined as: </t>
    </r>
    <r>
      <rPr>
        <i/>
        <sz val="12"/>
        <color theme="1"/>
        <rFont val="Times New Roman"/>
        <family val="1"/>
      </rPr>
      <t/>
    </r>
  </si>
  <si>
    <r>
      <t>using an Acquity</t>
    </r>
    <r>
      <rPr>
        <vertAlign val="superscript"/>
        <sz val="12"/>
        <color theme="1"/>
        <rFont val="Arial"/>
        <family val="2"/>
      </rPr>
      <t>®</t>
    </r>
    <r>
      <rPr>
        <sz val="12"/>
        <color theme="1"/>
        <rFont val="Arial"/>
        <family val="2"/>
      </rPr>
      <t xml:space="preserve"> UPLC</t>
    </r>
    <r>
      <rPr>
        <vertAlign val="superscript"/>
        <sz val="12"/>
        <color theme="1"/>
        <rFont val="Arial"/>
        <family val="2"/>
      </rPr>
      <t>®</t>
    </r>
    <r>
      <rPr>
        <sz val="12"/>
        <color theme="1"/>
        <rFont val="Arial"/>
        <family val="2"/>
      </rPr>
      <t>-TQD</t>
    </r>
    <r>
      <rPr>
        <vertAlign val="superscript"/>
        <sz val="12"/>
        <color theme="1"/>
        <rFont val="Arial"/>
        <family val="2"/>
      </rPr>
      <t>®</t>
    </r>
    <r>
      <rPr>
        <sz val="12"/>
        <color theme="1"/>
        <rFont val="Arial"/>
        <family val="2"/>
      </rPr>
      <t xml:space="preserve"> measuring system (Waters, Milford, MA, USA).</t>
    </r>
  </si>
  <si>
    <t>Furthermore, the quantity can also be described using the IUPAC-IFCC nomenclature as:</t>
  </si>
  <si>
    <r>
      <t>The results are traceable to assigned values of CRM ERM</t>
    </r>
    <r>
      <rPr>
        <vertAlign val="superscript"/>
        <sz val="12"/>
        <color theme="1"/>
        <rFont val="Symbol"/>
        <family val="1"/>
        <charset val="2"/>
      </rPr>
      <t>â</t>
    </r>
    <r>
      <rPr>
        <sz val="12"/>
        <color theme="1"/>
        <rFont val="Arial"/>
        <family val="2"/>
      </rPr>
      <t xml:space="preserve"> DA111a </t>
    </r>
  </si>
  <si>
    <r>
      <t>B</t>
    </r>
    <r>
      <rPr>
        <sz val="14"/>
        <color theme="1"/>
        <rFont val="Symbol"/>
        <family val="1"/>
        <charset val="2"/>
      </rPr>
      <t>¾</t>
    </r>
    <r>
      <rPr>
        <sz val="14"/>
        <color theme="1"/>
        <rFont val="Arial"/>
        <family val="2"/>
      </rPr>
      <t>Sirolimus; subst.c.(ERM</t>
    </r>
    <r>
      <rPr>
        <vertAlign val="superscript"/>
        <sz val="14"/>
        <color theme="1"/>
        <rFont val="Symbol"/>
        <family val="1"/>
        <charset val="2"/>
      </rPr>
      <t>â</t>
    </r>
    <r>
      <rPr>
        <sz val="14"/>
        <color theme="1"/>
        <rFont val="Arial"/>
        <family val="2"/>
      </rPr>
      <t xml:space="preserve"> DA111a; Acquity</t>
    </r>
    <r>
      <rPr>
        <vertAlign val="superscript"/>
        <sz val="14"/>
        <color theme="1"/>
        <rFont val="Arial"/>
        <family val="2"/>
      </rPr>
      <t>®</t>
    </r>
    <r>
      <rPr>
        <sz val="14"/>
        <color theme="1"/>
        <rFont val="Arial"/>
        <family val="2"/>
      </rPr>
      <t xml:space="preserve"> UPLC</t>
    </r>
    <r>
      <rPr>
        <vertAlign val="superscript"/>
        <sz val="14"/>
        <color theme="1"/>
        <rFont val="Arial"/>
        <family val="2"/>
      </rPr>
      <t>®</t>
    </r>
    <r>
      <rPr>
        <sz val="14"/>
        <color theme="1"/>
        <rFont val="Arial"/>
        <family val="2"/>
      </rPr>
      <t>-TQD</t>
    </r>
    <r>
      <rPr>
        <vertAlign val="superscript"/>
        <sz val="14"/>
        <color theme="1"/>
        <rFont val="Arial"/>
        <family val="2"/>
      </rPr>
      <t>®</t>
    </r>
    <r>
      <rPr>
        <sz val="14"/>
        <color theme="1"/>
        <rFont val="Arial"/>
        <family val="2"/>
      </rPr>
      <t>)</t>
    </r>
  </si>
  <si>
    <r>
      <t xml:space="preserve">The substance concentration (in nmol/L) of sirolimus in blood measured according to an </t>
    </r>
    <r>
      <rPr>
        <i/>
        <sz val="12"/>
        <color theme="1"/>
        <rFont val="Arial"/>
        <family val="2"/>
      </rPr>
      <t>in-house</t>
    </r>
    <r>
      <rPr>
        <sz val="12"/>
        <color theme="1"/>
        <rFont val="Arial"/>
        <family val="2"/>
      </rPr>
      <t xml:space="preserve"> measurement procedure </t>
    </r>
  </si>
  <si>
    <t>Acquity® UPLC®-TQD®</t>
  </si>
  <si>
    <t>B--Sirolimus; subst.c.(ERM® DA111a; Acquity® UPLC®-TQD®)</t>
  </si>
  <si>
    <r>
      <rPr>
        <sz val="11"/>
        <color theme="1"/>
        <rFont val="Cambria"/>
        <family val="1"/>
        <scheme val="major"/>
      </rPr>
      <t>IQC mean value obtained for the measuring system (</t>
    </r>
    <r>
      <rPr>
        <sz val="11"/>
        <color theme="1"/>
        <rFont val="Symbol"/>
        <family val="1"/>
        <charset val="2"/>
      </rPr>
      <t>`</t>
    </r>
    <r>
      <rPr>
        <i/>
        <sz val="11"/>
        <color theme="1"/>
        <rFont val="Cambria"/>
        <family val="1"/>
      </rPr>
      <t>x</t>
    </r>
    <r>
      <rPr>
        <i/>
        <vertAlign val="subscript"/>
        <sz val="11"/>
        <color theme="1"/>
        <rFont val="Cambria"/>
        <family val="1"/>
        <scheme val="major"/>
      </rPr>
      <t xml:space="preserve"> </t>
    </r>
    <r>
      <rPr>
        <sz val="11"/>
        <color theme="1"/>
        <rFont val="Cambria"/>
        <family val="1"/>
        <scheme val="major"/>
      </rPr>
      <t>):</t>
    </r>
  </si>
  <si>
    <r>
      <rPr>
        <sz val="11"/>
        <color theme="1"/>
        <rFont val="Cambria"/>
        <family val="1"/>
        <scheme val="major"/>
      </rPr>
      <t xml:space="preserve">Standard deviation obtained for the measuring system </t>
    </r>
    <r>
      <rPr>
        <sz val="11"/>
        <color theme="1"/>
        <rFont val="Cambria"/>
        <family val="1"/>
        <scheme val="major"/>
      </rPr>
      <t>(</t>
    </r>
    <r>
      <rPr>
        <i/>
        <sz val="11"/>
        <color theme="1"/>
        <rFont val="Cambria"/>
        <family val="1"/>
        <scheme val="major"/>
      </rPr>
      <t>s</t>
    </r>
    <r>
      <rPr>
        <sz val="11"/>
        <color theme="1"/>
        <rFont val="Cambria"/>
        <family val="1"/>
        <scheme val="major"/>
      </rPr>
      <t>):</t>
    </r>
  </si>
  <si>
    <r>
      <rPr>
        <sz val="11"/>
        <color theme="1"/>
        <rFont val="Cambria"/>
        <family val="1"/>
        <scheme val="major"/>
      </rPr>
      <t>Number of IQC values processed for the measuring system (</t>
    </r>
    <r>
      <rPr>
        <i/>
        <sz val="11"/>
        <color theme="1"/>
        <rFont val="Cambria"/>
        <family val="1"/>
        <scheme val="major"/>
      </rPr>
      <t>n</t>
    </r>
    <r>
      <rPr>
        <sz val="11"/>
        <color theme="1"/>
        <rFont val="Cambria"/>
        <family val="1"/>
        <scheme val="major"/>
      </rPr>
      <t>):</t>
    </r>
  </si>
  <si>
    <r>
      <rPr>
        <b/>
        <sz val="12"/>
        <color theme="1"/>
        <rFont val="Cambria"/>
        <family val="1"/>
        <scheme val="major"/>
      </rPr>
      <t>Bias</t>
    </r>
    <r>
      <rPr>
        <b/>
        <i/>
        <sz val="12"/>
        <color theme="1"/>
        <rFont val="Cambria"/>
        <family val="1"/>
        <scheme val="major"/>
      </rPr>
      <t xml:space="preserve"> </t>
    </r>
    <r>
      <rPr>
        <b/>
        <sz val="12"/>
        <color theme="1"/>
        <rFont val="Cambria"/>
        <family val="1"/>
        <scheme val="major"/>
      </rPr>
      <t>(</t>
    </r>
    <r>
      <rPr>
        <b/>
        <i/>
        <sz val="12"/>
        <color theme="1"/>
        <rFont val="Cambria"/>
        <family val="1"/>
        <scheme val="major"/>
      </rPr>
      <t>b</t>
    </r>
    <r>
      <rPr>
        <b/>
        <sz val="12"/>
        <color theme="1"/>
        <rFont val="Cambria"/>
        <family val="1"/>
        <scheme val="major"/>
      </rPr>
      <t>):</t>
    </r>
  </si>
  <si>
    <r>
      <rPr>
        <sz val="11"/>
        <color theme="1"/>
        <rFont val="Cambria"/>
        <family val="1"/>
        <scheme val="major"/>
      </rPr>
      <t>Correction factor to apply</t>
    </r>
    <r>
      <rPr>
        <i/>
        <sz val="11"/>
        <color theme="1"/>
        <rFont val="Cambria"/>
        <family val="1"/>
        <scheme val="major"/>
      </rPr>
      <t xml:space="preserve"> </t>
    </r>
    <r>
      <rPr>
        <sz val="11"/>
        <color theme="1"/>
        <rFont val="Cambria"/>
        <family val="1"/>
        <scheme val="major"/>
      </rPr>
      <t>(cf</t>
    </r>
    <r>
      <rPr>
        <sz val="11"/>
        <color theme="1"/>
        <rFont val="Cambria"/>
        <family val="1"/>
        <scheme val="major"/>
      </rPr>
      <t>):</t>
    </r>
  </si>
  <si>
    <r>
      <rPr>
        <b/>
        <i/>
        <sz val="14"/>
        <color theme="1"/>
        <rFont val="Calibri"/>
        <family val="2"/>
        <scheme val="minor"/>
      </rPr>
      <t>u</t>
    </r>
    <r>
      <rPr>
        <b/>
        <i/>
        <vertAlign val="subscript"/>
        <sz val="14"/>
        <color theme="1"/>
        <rFont val="Symbol"/>
        <family val="1"/>
        <charset val="2"/>
      </rPr>
      <t>m</t>
    </r>
    <r>
      <rPr>
        <b/>
        <i/>
        <sz val="14"/>
        <color theme="1"/>
        <rFont val="Calibri"/>
        <family val="2"/>
        <scheme val="minor"/>
      </rPr>
      <t xml:space="preserve"> = u</t>
    </r>
    <r>
      <rPr>
        <b/>
        <vertAlign val="subscript"/>
        <sz val="14"/>
        <color theme="1"/>
        <rFont val="Cambria"/>
        <family val="1"/>
        <scheme val="major"/>
      </rPr>
      <t>b</t>
    </r>
    <r>
      <rPr>
        <b/>
        <sz val="14"/>
        <color theme="1"/>
        <rFont val="Cambria"/>
        <family val="1"/>
        <scheme val="major"/>
      </rPr>
      <t xml:space="preserve"> = </t>
    </r>
    <r>
      <rPr>
        <b/>
        <i/>
        <sz val="14"/>
        <color theme="1"/>
        <rFont val="Cambria"/>
        <family val="1"/>
        <scheme val="major"/>
      </rPr>
      <t>u</t>
    </r>
    <r>
      <rPr>
        <b/>
        <vertAlign val="subscript"/>
        <sz val="14"/>
        <color theme="1"/>
        <rFont val="Cambria"/>
        <family val="1"/>
        <scheme val="major"/>
      </rPr>
      <t>cf</t>
    </r>
    <r>
      <rPr>
        <b/>
        <sz val="14"/>
        <color theme="1"/>
        <rFont val="Cambria"/>
        <family val="1"/>
        <scheme val="maj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</si>
</sst>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0"/>
    <numFmt numFmtId="166" formatCode="0.0"/>
  </numFmts>
  <fonts count="50" x14ac:knownFonts="1">
    <font>
      <sz val="11"/>
      <color theme="1"/>
      <name val="Calibri"/>
      <family val="2"/>
      <scheme val="minor"/>
    </font>
    <font>
      <sz val="11"/>
      <color theme="1"/>
      <name val="Cambria"/>
      <family val="1"/>
      <scheme val="major"/>
    </font>
    <font>
      <vertAlign val="subscript"/>
      <sz val="11"/>
      <color theme="1"/>
      <name val="Cambria"/>
      <family val="1"/>
      <scheme val="major"/>
    </font>
    <font>
      <i/>
      <sz val="11"/>
      <color theme="1"/>
      <name val="Cambria"/>
      <family val="1"/>
      <scheme val="major"/>
    </font>
    <font>
      <b/>
      <sz val="12"/>
      <color theme="1"/>
      <name val="Cambria"/>
      <family val="1"/>
      <scheme val="major"/>
    </font>
    <font>
      <b/>
      <i/>
      <sz val="12"/>
      <color theme="1"/>
      <name val="Cambria"/>
      <family val="1"/>
      <scheme val="major"/>
    </font>
    <font>
      <b/>
      <vertAlign val="subscript"/>
      <sz val="12"/>
      <color theme="1"/>
      <name val="Cambria"/>
      <family val="1"/>
      <scheme val="major"/>
    </font>
    <font>
      <b/>
      <sz val="14"/>
      <color theme="1"/>
      <name val="Calibri"/>
      <family val="2"/>
      <scheme val="minor"/>
    </font>
    <font>
      <b/>
      <i/>
      <sz val="14"/>
      <color theme="1"/>
      <name val="Calibri"/>
      <family val="2"/>
      <scheme val="minor"/>
    </font>
    <font>
      <b/>
      <vertAlign val="subscript"/>
      <sz val="14"/>
      <color theme="1"/>
      <name val="Cambria"/>
      <family val="1"/>
      <scheme val="major"/>
    </font>
    <font>
      <b/>
      <sz val="14"/>
      <color theme="1"/>
      <name val="Cambria"/>
      <family val="1"/>
      <scheme val="major"/>
    </font>
    <font>
      <sz val="11"/>
      <color theme="1"/>
      <name val="Symbol"/>
      <family val="1"/>
      <charset val="2"/>
    </font>
    <font>
      <i/>
      <sz val="11"/>
      <color theme="1"/>
      <name val="Cambria"/>
      <family val="1"/>
    </font>
    <font>
      <i/>
      <vertAlign val="subscript"/>
      <sz val="11"/>
      <color theme="1"/>
      <name val="Cambria"/>
      <family val="1"/>
      <scheme val="major"/>
    </font>
    <font>
      <b/>
      <sz val="13"/>
      <color indexed="8"/>
      <name val="Calibri"/>
      <family val="2"/>
    </font>
    <font>
      <sz val="13"/>
      <name val="Calibri"/>
      <family val="2"/>
    </font>
    <font>
      <sz val="13"/>
      <name val="Calibri"/>
      <family val="2"/>
      <scheme val="minor"/>
    </font>
    <font>
      <sz val="13"/>
      <color theme="1"/>
      <name val="Calibri"/>
      <family val="2"/>
      <scheme val="minor"/>
    </font>
    <font>
      <vertAlign val="subscript"/>
      <sz val="11"/>
      <color theme="1"/>
      <name val="Symbol"/>
      <family val="1"/>
      <charset val="2"/>
    </font>
    <font>
      <vertAlign val="subscript"/>
      <sz val="11"/>
      <color theme="1"/>
      <name val="Cambria"/>
      <family val="1"/>
    </font>
    <font>
      <i/>
      <sz val="11"/>
      <color theme="1"/>
      <name val="Symbol"/>
      <family val="1"/>
      <charset val="2"/>
    </font>
    <font>
      <b/>
      <i/>
      <sz val="14"/>
      <color theme="1"/>
      <name val="Cambria"/>
      <family val="1"/>
      <scheme val="major"/>
    </font>
    <font>
      <b/>
      <sz val="12"/>
      <color theme="1"/>
      <name val="Symbol"/>
      <family val="1"/>
      <charset val="2"/>
    </font>
    <font>
      <b/>
      <sz val="11"/>
      <name val="Arial"/>
      <family val="2"/>
    </font>
    <font>
      <b/>
      <sz val="10"/>
      <name val="Arial"/>
      <family val="2"/>
    </font>
    <font>
      <b/>
      <i/>
      <sz val="10"/>
      <name val="Arial"/>
      <family val="2"/>
    </font>
    <font>
      <sz val="10"/>
      <color indexed="8"/>
      <name val="Arial"/>
      <family val="2"/>
    </font>
    <font>
      <b/>
      <sz val="10"/>
      <color indexed="8"/>
      <name val="Arial"/>
      <family val="2"/>
    </font>
    <font>
      <b/>
      <sz val="14"/>
      <color rgb="FFC00000"/>
      <name val="Calibri"/>
      <family val="2"/>
      <scheme val="minor"/>
    </font>
    <font>
      <b/>
      <vertAlign val="subscript"/>
      <sz val="13"/>
      <color indexed="8"/>
      <name val="Calibri"/>
      <family val="2"/>
    </font>
    <font>
      <b/>
      <i/>
      <sz val="13"/>
      <color indexed="8"/>
      <name val="Calibri"/>
      <family val="2"/>
    </font>
    <font>
      <b/>
      <sz val="13"/>
      <color indexed="8"/>
      <name val="Symbol"/>
      <family val="1"/>
      <charset val="2"/>
    </font>
    <font>
      <b/>
      <sz val="14"/>
      <color theme="1"/>
      <name val="Symbol"/>
      <family val="1"/>
      <charset val="2"/>
    </font>
    <font>
      <b/>
      <sz val="14"/>
      <color rgb="FFC00000"/>
      <name val="Cambria"/>
      <family val="1"/>
      <scheme val="major"/>
    </font>
    <font>
      <b/>
      <sz val="20"/>
      <color rgb="FFFF0000"/>
      <name val="Calibri"/>
      <family val="2"/>
      <scheme val="minor"/>
    </font>
    <font>
      <vertAlign val="subscript"/>
      <sz val="10"/>
      <color indexed="8"/>
      <name val="Arial"/>
      <family val="2"/>
    </font>
    <font>
      <b/>
      <sz val="11"/>
      <color theme="1"/>
      <name val="Calibri"/>
      <family val="2"/>
      <scheme val="minor"/>
    </font>
    <font>
      <sz val="10"/>
      <color theme="1"/>
      <name val="Arial"/>
      <family val="2"/>
    </font>
    <font>
      <b/>
      <vertAlign val="superscript"/>
      <sz val="20"/>
      <color rgb="FFFF0000"/>
      <name val="Symbol"/>
      <family val="1"/>
      <charset val="2"/>
    </font>
    <font>
      <b/>
      <sz val="16"/>
      <color theme="1"/>
      <name val="Times New Roman"/>
      <family val="1"/>
    </font>
    <font>
      <i/>
      <sz val="12"/>
      <color theme="1"/>
      <name val="Times New Roman"/>
      <family val="1"/>
    </font>
    <font>
      <sz val="12"/>
      <color theme="1"/>
      <name val="Arial"/>
      <family val="2"/>
    </font>
    <font>
      <i/>
      <sz val="12"/>
      <color theme="1"/>
      <name val="Arial"/>
      <family val="2"/>
    </font>
    <font>
      <vertAlign val="superscript"/>
      <sz val="12"/>
      <color theme="1"/>
      <name val="Arial"/>
      <family val="2"/>
    </font>
    <font>
      <sz val="14"/>
      <color theme="1"/>
      <name val="Arial"/>
      <family val="2"/>
    </font>
    <font>
      <sz val="14"/>
      <color theme="1"/>
      <name val="Symbol"/>
      <family val="1"/>
      <charset val="2"/>
    </font>
    <font>
      <vertAlign val="superscript"/>
      <sz val="14"/>
      <color theme="1"/>
      <name val="Arial"/>
      <family val="2"/>
    </font>
    <font>
      <vertAlign val="superscript"/>
      <sz val="12"/>
      <color theme="1"/>
      <name val="Symbol"/>
      <family val="1"/>
      <charset val="2"/>
    </font>
    <font>
      <vertAlign val="superscript"/>
      <sz val="14"/>
      <color theme="1"/>
      <name val="Symbol"/>
      <family val="1"/>
      <charset val="2"/>
    </font>
    <font>
      <b/>
      <i/>
      <vertAlign val="subscript"/>
      <sz val="14"/>
      <color theme="1"/>
      <name val="Symbol"/>
      <family val="1"/>
      <charset val="2"/>
    </font>
  </fonts>
  <fills count="6">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83">
    <xf numFmtId="0" fontId="0" fillId="0" borderId="0" xfId="0"/>
    <xf numFmtId="0" fontId="0" fillId="0" borderId="0" xfId="0" applyAlignment="1">
      <alignment horizontal="center" vertical="center"/>
    </xf>
    <xf numFmtId="0" fontId="0" fillId="2" borderId="1" xfId="0" applyFill="1" applyBorder="1" applyAlignment="1">
      <alignment horizontal="center" vertical="center"/>
    </xf>
    <xf numFmtId="0" fontId="7" fillId="0" borderId="0" xfId="0" applyFont="1" applyAlignment="1">
      <alignment horizontal="right"/>
    </xf>
    <xf numFmtId="165" fontId="7" fillId="0" borderId="0" xfId="0" applyNumberFormat="1" applyFont="1" applyAlignment="1">
      <alignment horizontal="left"/>
    </xf>
    <xf numFmtId="0" fontId="0" fillId="0" borderId="1" xfId="0" applyBorder="1" applyAlignment="1">
      <alignment horizontal="center" vertical="center"/>
    </xf>
    <xf numFmtId="0" fontId="0" fillId="2" borderId="1" xfId="0" applyFont="1" applyFill="1" applyBorder="1" applyAlignment="1">
      <alignment horizontal="center"/>
    </xf>
    <xf numFmtId="0" fontId="1" fillId="0" borderId="0" xfId="0" applyFont="1" applyAlignment="1">
      <alignment horizontal="right" vertical="center"/>
    </xf>
    <xf numFmtId="0" fontId="3" fillId="0" borderId="0" xfId="0" applyFont="1" applyAlignment="1">
      <alignment horizontal="right"/>
    </xf>
    <xf numFmtId="0" fontId="14" fillId="0" borderId="0" xfId="0" applyFont="1" applyAlignment="1">
      <alignment horizontal="right" vertical="center"/>
    </xf>
    <xf numFmtId="0" fontId="16" fillId="0" borderId="0" xfId="0" applyFont="1"/>
    <xf numFmtId="0" fontId="17" fillId="0" borderId="0" xfId="0" applyFont="1"/>
    <xf numFmtId="0" fontId="14" fillId="0" borderId="0" xfId="0" applyFont="1" applyAlignment="1">
      <alignment horizontal="right"/>
    </xf>
    <xf numFmtId="0" fontId="14" fillId="0" borderId="0" xfId="0" applyFont="1" applyBorder="1" applyAlignment="1">
      <alignment horizontal="right"/>
    </xf>
    <xf numFmtId="0" fontId="15" fillId="2" borderId="2" xfId="0" applyFont="1" applyFill="1" applyBorder="1" applyAlignment="1">
      <alignment horizontal="left" vertical="center"/>
    </xf>
    <xf numFmtId="2" fontId="0" fillId="0" borderId="1" xfId="0" applyNumberFormat="1" applyBorder="1" applyAlignment="1">
      <alignment horizontal="center" vertical="center"/>
    </xf>
    <xf numFmtId="2" fontId="15" fillId="3" borderId="6" xfId="0" applyNumberFormat="1" applyFont="1" applyFill="1" applyBorder="1" applyAlignment="1">
      <alignment horizontal="left" vertical="center"/>
    </xf>
    <xf numFmtId="2" fontId="0" fillId="2" borderId="1" xfId="0" applyNumberFormat="1" applyFont="1" applyFill="1" applyBorder="1" applyAlignment="1">
      <alignment horizontal="center"/>
    </xf>
    <xf numFmtId="164" fontId="0" fillId="2" borderId="1" xfId="0" applyNumberFormat="1" applyFill="1" applyBorder="1" applyAlignment="1">
      <alignment horizontal="center" vertical="center"/>
    </xf>
    <xf numFmtId="2" fontId="0" fillId="2" borderId="1" xfId="0" applyNumberFormat="1" applyFill="1" applyBorder="1" applyAlignment="1">
      <alignment horizontal="center" vertical="center"/>
    </xf>
    <xf numFmtId="2" fontId="0" fillId="3" borderId="1" xfId="0" applyNumberFormat="1" applyFill="1" applyBorder="1" applyAlignment="1">
      <alignment horizontal="center" vertical="center"/>
    </xf>
    <xf numFmtId="0" fontId="5" fillId="0" borderId="0" xfId="0" applyFont="1" applyAlignment="1">
      <alignment horizontal="right"/>
    </xf>
    <xf numFmtId="0" fontId="7" fillId="0" borderId="0" xfId="0" applyFont="1" applyAlignment="1">
      <alignment horizontal="center" vertical="center"/>
    </xf>
    <xf numFmtId="165" fontId="0" fillId="3" borderId="1" xfId="0" applyNumberFormat="1" applyFill="1" applyBorder="1" applyAlignment="1">
      <alignment horizontal="center" vertical="center"/>
    </xf>
    <xf numFmtId="165" fontId="7" fillId="0" borderId="0" xfId="0" applyNumberFormat="1" applyFont="1" applyAlignment="1">
      <alignment horizontal="center" vertical="center"/>
    </xf>
    <xf numFmtId="2" fontId="7" fillId="0" borderId="0" xfId="0" applyNumberFormat="1" applyFont="1" applyAlignment="1">
      <alignment horizontal="center" vertical="center"/>
    </xf>
    <xf numFmtId="1" fontId="0" fillId="3" borderId="1" xfId="0" applyNumberFormat="1" applyFill="1" applyBorder="1" applyAlignment="1">
      <alignment horizontal="center" vertical="center"/>
    </xf>
    <xf numFmtId="0" fontId="8" fillId="0" borderId="0" xfId="0" applyFont="1" applyAlignment="1">
      <alignment horizontal="right"/>
    </xf>
    <xf numFmtId="0" fontId="23" fillId="0" borderId="0" xfId="0" applyFont="1" applyAlignment="1"/>
    <xf numFmtId="0" fontId="0" fillId="0" borderId="0" xfId="0" applyAlignment="1"/>
    <xf numFmtId="0" fontId="24" fillId="0" borderId="0" xfId="0" applyFont="1" applyAlignment="1"/>
    <xf numFmtId="0" fontId="25" fillId="0" borderId="0" xfId="0" applyFont="1" applyAlignment="1"/>
    <xf numFmtId="0" fontId="26" fillId="0" borderId="0" xfId="0" applyFont="1" applyAlignment="1">
      <alignment vertical="top" wrapText="1"/>
    </xf>
    <xf numFmtId="0" fontId="0" fillId="0" borderId="0" xfId="0" applyAlignment="1">
      <alignment vertical="top" wrapText="1"/>
    </xf>
    <xf numFmtId="0" fontId="27" fillId="0" borderId="0" xfId="0" applyFont="1" applyAlignment="1"/>
    <xf numFmtId="0" fontId="26" fillId="0" borderId="0" xfId="0" applyFont="1" applyAlignment="1"/>
    <xf numFmtId="0" fontId="26" fillId="0" borderId="0" xfId="0" applyFont="1" applyAlignment="1">
      <alignment horizontal="left" vertical="center" wrapText="1"/>
    </xf>
    <xf numFmtId="0" fontId="10" fillId="0" borderId="0" xfId="0" applyFont="1" applyAlignment="1">
      <alignment horizontal="right" vertical="center"/>
    </xf>
    <xf numFmtId="2" fontId="7" fillId="5" borderId="2" xfId="0" applyNumberFormat="1" applyFont="1" applyFill="1" applyBorder="1" applyAlignment="1">
      <alignment horizontal="center" vertical="center"/>
    </xf>
    <xf numFmtId="2" fontId="7" fillId="5" borderId="10" xfId="0" applyNumberFormat="1" applyFont="1" applyFill="1" applyBorder="1" applyAlignment="1">
      <alignment horizontal="center" vertical="center"/>
    </xf>
    <xf numFmtId="2" fontId="7" fillId="5" borderId="9" xfId="0" applyNumberFormat="1" applyFont="1" applyFill="1" applyBorder="1" applyAlignment="1">
      <alignment horizontal="center" vertical="center"/>
    </xf>
    <xf numFmtId="2" fontId="28" fillId="5" borderId="3" xfId="0" applyNumberFormat="1" applyFont="1" applyFill="1" applyBorder="1" applyAlignment="1">
      <alignment horizontal="center" vertical="center"/>
    </xf>
    <xf numFmtId="2" fontId="28" fillId="5" borderId="2" xfId="0" applyNumberFormat="1" applyFont="1" applyFill="1" applyBorder="1" applyAlignment="1">
      <alignment horizontal="center" vertical="center"/>
    </xf>
    <xf numFmtId="2" fontId="28" fillId="5" borderId="5" xfId="0" applyNumberFormat="1" applyFont="1" applyFill="1" applyBorder="1" applyAlignment="1">
      <alignment horizontal="center" vertical="center"/>
    </xf>
    <xf numFmtId="2" fontId="28" fillId="5" borderId="7" xfId="0" applyNumberFormat="1" applyFont="1" applyFill="1" applyBorder="1" applyAlignment="1">
      <alignment horizontal="center" vertical="center"/>
    </xf>
    <xf numFmtId="2" fontId="28" fillId="5" borderId="6" xfId="0" applyNumberFormat="1" applyFont="1" applyFill="1" applyBorder="1" applyAlignment="1">
      <alignment horizontal="center" vertical="center"/>
    </xf>
    <xf numFmtId="2" fontId="28" fillId="5" borderId="8" xfId="0" applyNumberFormat="1" applyFont="1" applyFill="1" applyBorder="1" applyAlignment="1">
      <alignment horizontal="center" vertical="center"/>
    </xf>
    <xf numFmtId="0" fontId="0" fillId="4" borderId="1" xfId="0" applyFill="1" applyBorder="1" applyAlignment="1"/>
    <xf numFmtId="166" fontId="15" fillId="3" borderId="2" xfId="0" applyNumberFormat="1" applyFont="1" applyFill="1" applyBorder="1" applyAlignment="1">
      <alignment horizontal="left" vertical="center"/>
    </xf>
    <xf numFmtId="2" fontId="15" fillId="3" borderId="2" xfId="0" applyNumberFormat="1" applyFont="1" applyFill="1" applyBorder="1" applyAlignment="1">
      <alignment horizontal="left" vertical="center"/>
    </xf>
    <xf numFmtId="0" fontId="21" fillId="0" borderId="0" xfId="0" applyFont="1" applyAlignment="1">
      <alignment horizontal="right"/>
    </xf>
    <xf numFmtId="0" fontId="34" fillId="0" borderId="0" xfId="0" applyFont="1" applyAlignment="1">
      <alignment vertical="center"/>
    </xf>
    <xf numFmtId="0" fontId="7" fillId="5" borderId="3"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8" xfId="0" applyFont="1" applyFill="1" applyBorder="1" applyAlignment="1">
      <alignment horizontal="center" vertical="center"/>
    </xf>
    <xf numFmtId="0" fontId="26" fillId="3" borderId="0" xfId="0" applyFont="1" applyFill="1" applyAlignment="1">
      <alignment vertical="top" wrapText="1"/>
    </xf>
    <xf numFmtId="0" fontId="33" fillId="0" borderId="0" xfId="0" applyFont="1" applyAlignment="1">
      <alignment horizontal="center" vertical="center"/>
    </xf>
    <xf numFmtId="0" fontId="36" fillId="0" borderId="0" xfId="0" applyFont="1" applyAlignment="1">
      <alignment horizontal="right" vertical="center"/>
    </xf>
    <xf numFmtId="0" fontId="37" fillId="0" borderId="0" xfId="0" applyFont="1" applyAlignment="1">
      <alignment vertical="top" wrapText="1"/>
    </xf>
    <xf numFmtId="0" fontId="37" fillId="0" borderId="0" xfId="0" applyFont="1" applyAlignment="1">
      <alignment wrapText="1"/>
    </xf>
    <xf numFmtId="0" fontId="27" fillId="0" borderId="0" xfId="0" applyFont="1" applyAlignment="1">
      <alignment vertical="top" wrapText="1"/>
    </xf>
    <xf numFmtId="0" fontId="39" fillId="0" borderId="0" xfId="0" applyFont="1" applyAlignment="1">
      <alignment horizontal="justify" vertical="center"/>
    </xf>
    <xf numFmtId="0" fontId="40" fillId="0" borderId="0" xfId="0" applyFont="1" applyAlignment="1">
      <alignment horizontal="justify" vertical="center"/>
    </xf>
    <xf numFmtId="0" fontId="41" fillId="0" borderId="0" xfId="0" applyFont="1" applyAlignment="1">
      <alignment vertical="center"/>
    </xf>
    <xf numFmtId="0" fontId="41" fillId="0" borderId="0" xfId="0" applyFont="1" applyAlignment="1">
      <alignment horizontal="left" vertical="center"/>
    </xf>
    <xf numFmtId="0" fontId="0" fillId="0" borderId="0" xfId="0" applyAlignment="1">
      <alignment vertical="center"/>
    </xf>
    <xf numFmtId="0" fontId="44" fillId="0" borderId="0" xfId="0" applyFont="1" applyAlignment="1">
      <alignment vertical="center"/>
    </xf>
    <xf numFmtId="0" fontId="0" fillId="0" borderId="2" xfId="0" applyBorder="1"/>
    <xf numFmtId="2" fontId="0" fillId="0" borderId="0" xfId="0" applyNumberFormat="1"/>
    <xf numFmtId="164" fontId="0" fillId="0" borderId="1" xfId="0" applyNumberFormat="1" applyBorder="1" applyAlignment="1">
      <alignment horizontal="center" vertical="center"/>
    </xf>
    <xf numFmtId="0" fontId="33" fillId="0" borderId="0" xfId="0" applyFont="1" applyAlignment="1">
      <alignment horizontal="center" vertical="center"/>
    </xf>
    <xf numFmtId="0" fontId="15" fillId="2" borderId="7" xfId="0" applyFont="1" applyFill="1" applyBorder="1" applyAlignment="1">
      <alignment horizontal="left" vertical="center"/>
    </xf>
    <xf numFmtId="0" fontId="15" fillId="2" borderId="11" xfId="0" applyFont="1" applyFill="1" applyBorder="1" applyAlignment="1">
      <alignment horizontal="left" vertical="center"/>
    </xf>
    <xf numFmtId="0" fontId="15" fillId="2" borderId="8" xfId="0" applyFont="1" applyFill="1" applyBorder="1" applyAlignment="1">
      <alignment horizontal="left"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5" fillId="2" borderId="5" xfId="0" applyFont="1" applyFill="1" applyBorder="1" applyAlignment="1">
      <alignment horizontal="left" vertical="center"/>
    </xf>
    <xf numFmtId="0" fontId="16" fillId="0" borderId="3" xfId="0" applyFont="1" applyBorder="1" applyAlignment="1">
      <alignment horizontal="left"/>
    </xf>
    <xf numFmtId="0" fontId="16" fillId="0" borderId="4" xfId="0" applyFont="1" applyBorder="1" applyAlignment="1">
      <alignment horizontal="left"/>
    </xf>
    <xf numFmtId="0" fontId="16" fillId="0" borderId="5" xfId="0" applyFont="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0"/>
  <sheetViews>
    <sheetView tabSelected="1" zoomScale="80" zoomScaleNormal="80" workbookViewId="0"/>
  </sheetViews>
  <sheetFormatPr defaultColWidth="11.42578125" defaultRowHeight="15" x14ac:dyDescent="0.25"/>
  <cols>
    <col min="2" max="2" width="77.140625" bestFit="1" customWidth="1"/>
  </cols>
  <sheetData>
    <row r="2" spans="1:2" ht="26.25" x14ac:dyDescent="0.25">
      <c r="A2" s="51" t="s">
        <v>63</v>
      </c>
      <c r="B2" s="51"/>
    </row>
    <row r="3" spans="1:2" ht="29.25" x14ac:dyDescent="0.25">
      <c r="A3" s="51" t="s">
        <v>70</v>
      </c>
      <c r="B3" s="51"/>
    </row>
    <row r="5" spans="1:2" x14ac:dyDescent="0.25">
      <c r="A5" s="28" t="s">
        <v>29</v>
      </c>
      <c r="B5" s="29"/>
    </row>
    <row r="6" spans="1:2" x14ac:dyDescent="0.25">
      <c r="A6" s="30" t="s">
        <v>36</v>
      </c>
      <c r="B6" s="29"/>
    </row>
    <row r="7" spans="1:2" x14ac:dyDescent="0.25">
      <c r="A7" s="31"/>
      <c r="B7" s="29"/>
    </row>
    <row r="8" spans="1:2" x14ac:dyDescent="0.25">
      <c r="A8" s="31" t="s">
        <v>23</v>
      </c>
      <c r="B8" s="29"/>
    </row>
    <row r="9" spans="1:2" ht="38.25" x14ac:dyDescent="0.25">
      <c r="A9" s="30"/>
      <c r="B9" s="32" t="s">
        <v>50</v>
      </c>
    </row>
    <row r="10" spans="1:2" x14ac:dyDescent="0.25">
      <c r="A10" s="30"/>
      <c r="B10" s="32"/>
    </row>
    <row r="11" spans="1:2" x14ac:dyDescent="0.25">
      <c r="A11" s="30" t="s">
        <v>28</v>
      </c>
      <c r="B11" s="33"/>
    </row>
    <row r="12" spans="1:2" x14ac:dyDescent="0.25">
      <c r="A12" s="29"/>
      <c r="B12" s="61" t="s">
        <v>30</v>
      </c>
    </row>
    <row r="13" spans="1:2" x14ac:dyDescent="0.25">
      <c r="A13" s="29"/>
      <c r="B13" s="33"/>
    </row>
    <row r="14" spans="1:2" x14ac:dyDescent="0.25">
      <c r="A14" s="34" t="s">
        <v>31</v>
      </c>
      <c r="B14" s="33"/>
    </row>
    <row r="15" spans="1:2" ht="95.25" x14ac:dyDescent="0.25">
      <c r="A15" s="29"/>
      <c r="B15" s="58" t="s">
        <v>64</v>
      </c>
    </row>
    <row r="16" spans="1:2" x14ac:dyDescent="0.25">
      <c r="A16" s="29"/>
      <c r="B16" s="33"/>
    </row>
    <row r="17" spans="1:5" x14ac:dyDescent="0.25">
      <c r="A17" s="30" t="s">
        <v>24</v>
      </c>
      <c r="B17" s="29"/>
    </row>
    <row r="18" spans="1:5" x14ac:dyDescent="0.25">
      <c r="A18" s="35" t="s">
        <v>25</v>
      </c>
      <c r="B18" s="29"/>
    </row>
    <row r="19" spans="1:5" x14ac:dyDescent="0.25">
      <c r="A19" s="29"/>
      <c r="B19" s="35" t="s">
        <v>26</v>
      </c>
    </row>
    <row r="20" spans="1:5" x14ac:dyDescent="0.25">
      <c r="A20" s="29"/>
      <c r="B20" s="35" t="s">
        <v>27</v>
      </c>
    </row>
    <row r="21" spans="1:5" x14ac:dyDescent="0.25">
      <c r="A21" s="29"/>
      <c r="B21" s="33"/>
    </row>
    <row r="22" spans="1:5" x14ac:dyDescent="0.25">
      <c r="A22" s="35" t="s">
        <v>32</v>
      </c>
      <c r="B22" s="33"/>
    </row>
    <row r="23" spans="1:5" x14ac:dyDescent="0.25">
      <c r="A23" s="47"/>
      <c r="B23" s="36" t="s">
        <v>62</v>
      </c>
    </row>
    <row r="24" spans="1:5" x14ac:dyDescent="0.25">
      <c r="B24" s="36"/>
    </row>
    <row r="25" spans="1:5" ht="25.5" x14ac:dyDescent="0.25">
      <c r="A25" s="60" t="s">
        <v>33</v>
      </c>
      <c r="B25" s="32" t="s">
        <v>56</v>
      </c>
    </row>
    <row r="26" spans="1:5" ht="38.25" x14ac:dyDescent="0.25">
      <c r="A26" s="60" t="s">
        <v>34</v>
      </c>
      <c r="B26" s="32" t="s">
        <v>60</v>
      </c>
    </row>
    <row r="27" spans="1:5" ht="39" x14ac:dyDescent="0.25">
      <c r="A27" s="60" t="s">
        <v>35</v>
      </c>
      <c r="B27" s="62" t="s">
        <v>65</v>
      </c>
    </row>
    <row r="28" spans="1:5" ht="54.75" customHeight="1" x14ac:dyDescent="0.25">
      <c r="A28" s="60" t="s">
        <v>37</v>
      </c>
      <c r="B28" s="32" t="s">
        <v>69</v>
      </c>
      <c r="E28" s="8"/>
    </row>
    <row r="29" spans="1:5" ht="51" x14ac:dyDescent="0.25">
      <c r="A29" s="60" t="s">
        <v>51</v>
      </c>
      <c r="B29" s="32" t="s">
        <v>57</v>
      </c>
      <c r="E29" s="8"/>
    </row>
    <row r="30" spans="1:5" ht="25.5" x14ac:dyDescent="0.25">
      <c r="B30" s="63" t="s">
        <v>61</v>
      </c>
      <c r="E30" s="8"/>
    </row>
  </sheetData>
  <pageMargins left="0.7" right="0.7" top="0.75" bottom="0.75" header="0.3" footer="0.3"/>
  <pageSetup paperSize="9" orientation="landscape" r:id="rId1"/>
  <rowBreaks count="1" manualBreakCount="1">
    <brk id="2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Normal="100" workbookViewId="0"/>
  </sheetViews>
  <sheetFormatPr defaultColWidth="11.42578125" defaultRowHeight="15" x14ac:dyDescent="0.25"/>
  <cols>
    <col min="1" max="1" width="90.7109375" bestFit="1" customWidth="1"/>
    <col min="2" max="2" width="13.42578125" bestFit="1" customWidth="1"/>
  </cols>
  <sheetData>
    <row r="1" spans="1:11" ht="15.75" thickBot="1" x14ac:dyDescent="0.3"/>
    <row r="2" spans="1:11" ht="18" thickBot="1" x14ac:dyDescent="0.35">
      <c r="A2" s="9" t="s">
        <v>2</v>
      </c>
      <c r="B2" s="77" t="s">
        <v>78</v>
      </c>
      <c r="C2" s="78"/>
      <c r="D2" s="78"/>
      <c r="E2" s="78"/>
      <c r="F2" s="79"/>
      <c r="G2" s="10"/>
      <c r="H2" s="10"/>
      <c r="I2" s="10"/>
      <c r="J2" s="10"/>
      <c r="K2" s="11"/>
    </row>
    <row r="3" spans="1:11" ht="18" thickBot="1" x14ac:dyDescent="0.35">
      <c r="A3" s="12" t="s">
        <v>11</v>
      </c>
      <c r="B3" s="74" t="s">
        <v>77</v>
      </c>
      <c r="C3" s="75"/>
      <c r="D3" s="75"/>
      <c r="E3" s="76"/>
      <c r="F3" s="10"/>
      <c r="G3" s="10"/>
      <c r="H3" s="10"/>
      <c r="I3" s="10"/>
      <c r="J3" s="10"/>
      <c r="K3" s="10"/>
    </row>
    <row r="4" spans="1:11" ht="18" thickBot="1" x14ac:dyDescent="0.35">
      <c r="A4" s="13" t="s">
        <v>12</v>
      </c>
      <c r="B4" s="16">
        <f>B9</f>
        <v>4.3099999999999996</v>
      </c>
      <c r="C4" s="16">
        <f>B17</f>
        <v>7.94</v>
      </c>
      <c r="D4" s="16">
        <f>B25</f>
        <v>12.4</v>
      </c>
      <c r="E4" s="10"/>
      <c r="F4" s="10"/>
      <c r="G4" s="10"/>
      <c r="H4" s="10"/>
      <c r="I4" s="10"/>
      <c r="J4" s="10"/>
      <c r="K4" s="11"/>
    </row>
    <row r="5" spans="1:11" ht="18" thickBot="1" x14ac:dyDescent="0.35">
      <c r="A5" s="13" t="s">
        <v>3</v>
      </c>
      <c r="B5" s="14" t="s">
        <v>1</v>
      </c>
      <c r="C5" s="10"/>
      <c r="D5" s="10"/>
      <c r="E5" s="10"/>
      <c r="F5" s="10"/>
      <c r="G5" s="10"/>
      <c r="H5" s="10"/>
      <c r="I5" s="10"/>
      <c r="J5" s="10"/>
      <c r="K5" s="11"/>
    </row>
    <row r="7" spans="1:11" ht="15" customHeight="1" x14ac:dyDescent="0.25">
      <c r="A7" s="73" t="s">
        <v>0</v>
      </c>
      <c r="B7" s="73"/>
      <c r="C7" s="73"/>
      <c r="D7" s="73"/>
      <c r="E7" s="73"/>
      <c r="F7" s="73"/>
      <c r="G7" s="73"/>
      <c r="H7" s="73"/>
      <c r="I7" s="73"/>
    </row>
    <row r="9" spans="1:11" x14ac:dyDescent="0.25">
      <c r="A9" s="7" t="s">
        <v>10</v>
      </c>
      <c r="B9" s="15">
        <f>uRw!B10</f>
        <v>4.3099999999999996</v>
      </c>
      <c r="C9" s="1"/>
      <c r="D9" s="1"/>
    </row>
    <row r="10" spans="1:11" ht="17.25" x14ac:dyDescent="0.25">
      <c r="A10" s="7" t="s">
        <v>8</v>
      </c>
      <c r="B10" s="17">
        <v>3.48</v>
      </c>
      <c r="C10" s="1"/>
    </row>
    <row r="11" spans="1:11" ht="17.25" x14ac:dyDescent="0.25">
      <c r="A11" s="7" t="s">
        <v>58</v>
      </c>
      <c r="B11" s="17">
        <v>9.8400000000000001E-2</v>
      </c>
    </row>
    <row r="12" spans="1:11" x14ac:dyDescent="0.25">
      <c r="A12" s="7" t="s">
        <v>7</v>
      </c>
      <c r="B12" s="6">
        <v>2</v>
      </c>
    </row>
    <row r="14" spans="1:11" ht="21" x14ac:dyDescent="0.35">
      <c r="A14" s="3" t="s">
        <v>4</v>
      </c>
      <c r="B14" s="4">
        <f>B11/2</f>
        <v>4.9200000000000001E-2</v>
      </c>
    </row>
    <row r="15" spans="1:11" ht="18.75" x14ac:dyDescent="0.3">
      <c r="A15" s="3"/>
      <c r="B15" s="4"/>
    </row>
    <row r="17" spans="1:4" x14ac:dyDescent="0.25">
      <c r="A17" s="7" t="s">
        <v>10</v>
      </c>
      <c r="B17" s="15">
        <f>uRw!B18</f>
        <v>7.94</v>
      </c>
      <c r="C17" s="1"/>
      <c r="D17" s="1"/>
    </row>
    <row r="18" spans="1:4" ht="17.25" x14ac:dyDescent="0.25">
      <c r="A18" s="7" t="s">
        <v>8</v>
      </c>
      <c r="B18" s="17">
        <v>6.43</v>
      </c>
      <c r="C18" s="1"/>
      <c r="D18" s="1"/>
    </row>
    <row r="19" spans="1:4" ht="17.25" x14ac:dyDescent="0.25">
      <c r="A19" s="7" t="s">
        <v>58</v>
      </c>
      <c r="B19" s="17">
        <v>0.15840000000000001</v>
      </c>
    </row>
    <row r="20" spans="1:4" x14ac:dyDescent="0.25">
      <c r="A20" s="7" t="s">
        <v>7</v>
      </c>
      <c r="B20" s="6">
        <v>2</v>
      </c>
    </row>
    <row r="22" spans="1:4" ht="21" x14ac:dyDescent="0.35">
      <c r="A22" s="3" t="s">
        <v>4</v>
      </c>
      <c r="B22" s="4">
        <f>B19/2</f>
        <v>7.9200000000000007E-2</v>
      </c>
    </row>
    <row r="23" spans="1:4" ht="18.75" x14ac:dyDescent="0.3">
      <c r="A23" s="3"/>
      <c r="B23" s="4"/>
    </row>
    <row r="24" spans="1:4" x14ac:dyDescent="0.25">
      <c r="A24" s="7"/>
      <c r="B24" s="1"/>
      <c r="C24" s="1"/>
      <c r="D24" s="1"/>
    </row>
    <row r="25" spans="1:4" x14ac:dyDescent="0.25">
      <c r="A25" s="7" t="s">
        <v>10</v>
      </c>
      <c r="B25" s="15">
        <f>uRw!B26</f>
        <v>12.4</v>
      </c>
      <c r="C25" s="1"/>
      <c r="D25" s="1"/>
    </row>
    <row r="26" spans="1:4" ht="17.25" x14ac:dyDescent="0.25">
      <c r="A26" s="7" t="s">
        <v>8</v>
      </c>
      <c r="B26" s="17">
        <v>13.4</v>
      </c>
      <c r="C26" s="1"/>
      <c r="D26" s="1"/>
    </row>
    <row r="27" spans="1:4" ht="17.25" x14ac:dyDescent="0.25">
      <c r="A27" s="7" t="s">
        <v>58</v>
      </c>
      <c r="B27" s="17">
        <v>0.28339999999999999</v>
      </c>
    </row>
    <row r="28" spans="1:4" x14ac:dyDescent="0.25">
      <c r="A28" s="7" t="s">
        <v>7</v>
      </c>
      <c r="B28" s="6">
        <v>2</v>
      </c>
    </row>
    <row r="30" spans="1:4" ht="21" x14ac:dyDescent="0.35">
      <c r="A30" s="3" t="s">
        <v>4</v>
      </c>
      <c r="B30" s="4">
        <f>B27/2</f>
        <v>0.14169999999999999</v>
      </c>
    </row>
  </sheetData>
  <mergeCells count="3">
    <mergeCell ref="A7:I7"/>
    <mergeCell ref="B3:E3"/>
    <mergeCell ref="B2:F2"/>
  </mergeCells>
  <pageMargins left="0.7" right="0.7" top="0.75" bottom="0.75" header="0.3" footer="0.3"/>
  <pageSetup paperSize="9"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Normal="100" workbookViewId="0"/>
  </sheetViews>
  <sheetFormatPr defaultColWidth="11.42578125" defaultRowHeight="15" x14ac:dyDescent="0.25"/>
  <cols>
    <col min="1" max="1" width="94.7109375" customWidth="1"/>
    <col min="2" max="2" width="13.42578125" bestFit="1" customWidth="1"/>
  </cols>
  <sheetData>
    <row r="1" spans="1:11" ht="15.75" thickBot="1" x14ac:dyDescent="0.3"/>
    <row r="2" spans="1:11" ht="18" thickBot="1" x14ac:dyDescent="0.35">
      <c r="A2" s="9" t="s">
        <v>2</v>
      </c>
      <c r="B2" s="80" t="str">
        <f>ucal!B2</f>
        <v>B--Sirolimus; subst.c.(ERM® DA111a; Acquity® UPLC®-TQD®)</v>
      </c>
      <c r="C2" s="81"/>
      <c r="D2" s="81"/>
      <c r="E2" s="81"/>
      <c r="F2" s="82"/>
      <c r="G2" s="10"/>
      <c r="H2" s="10"/>
      <c r="I2" s="10"/>
      <c r="J2" s="10"/>
      <c r="K2" s="11"/>
    </row>
    <row r="3" spans="1:11" ht="18" thickBot="1" x14ac:dyDescent="0.35">
      <c r="A3" s="12" t="s">
        <v>11</v>
      </c>
      <c r="B3" s="80" t="str">
        <f>ucal!B3</f>
        <v>Acquity® UPLC®-TQD®</v>
      </c>
      <c r="C3" s="81"/>
      <c r="D3" s="82"/>
      <c r="E3" s="10"/>
      <c r="F3" s="10"/>
      <c r="G3" s="10"/>
      <c r="H3" s="10"/>
      <c r="I3" s="10"/>
      <c r="J3" s="10"/>
      <c r="K3" s="10"/>
    </row>
    <row r="4" spans="1:11" ht="18" thickBot="1" x14ac:dyDescent="0.35">
      <c r="A4" s="13" t="s">
        <v>13</v>
      </c>
      <c r="B4" s="16">
        <f>B10</f>
        <v>4.3099999999999996</v>
      </c>
      <c r="C4" s="16">
        <f>B18</f>
        <v>7.94</v>
      </c>
      <c r="D4" s="16">
        <f>B26</f>
        <v>12.4</v>
      </c>
      <c r="E4" s="10"/>
      <c r="F4" s="10"/>
      <c r="G4" s="10"/>
      <c r="H4" s="10"/>
      <c r="I4" s="10"/>
      <c r="J4" s="10"/>
      <c r="K4" s="11"/>
    </row>
    <row r="5" spans="1:11" ht="18" thickBot="1" x14ac:dyDescent="0.35">
      <c r="A5" s="13" t="s">
        <v>3</v>
      </c>
      <c r="B5" s="70" t="str">
        <f>ucal!B5</f>
        <v>µg/L</v>
      </c>
      <c r="C5" s="10"/>
      <c r="D5" s="10"/>
      <c r="E5" s="10"/>
      <c r="F5" s="10"/>
      <c r="G5" s="10"/>
      <c r="H5" s="10"/>
      <c r="I5" s="10"/>
      <c r="J5" s="10"/>
      <c r="K5" s="11"/>
    </row>
    <row r="7" spans="1:11" ht="15" customHeight="1" x14ac:dyDescent="0.25">
      <c r="A7" s="73" t="s">
        <v>5</v>
      </c>
      <c r="B7" s="73"/>
      <c r="C7" s="73"/>
      <c r="D7" s="73"/>
      <c r="E7" s="73"/>
      <c r="F7" s="73"/>
      <c r="G7" s="73"/>
      <c r="H7" s="73"/>
      <c r="I7" s="73"/>
    </row>
    <row r="8" spans="1:11" ht="15" customHeight="1" x14ac:dyDescent="0.25">
      <c r="A8" s="59"/>
      <c r="B8" s="59"/>
      <c r="C8" s="59"/>
      <c r="D8" s="59"/>
      <c r="E8" s="59"/>
      <c r="F8" s="59"/>
      <c r="G8" s="59"/>
      <c r="H8" s="59"/>
      <c r="I8" s="59"/>
    </row>
    <row r="9" spans="1:11" x14ac:dyDescent="0.25">
      <c r="B9" s="1" t="s">
        <v>52</v>
      </c>
    </row>
    <row r="10" spans="1:11" x14ac:dyDescent="0.25">
      <c r="A10" s="7" t="s">
        <v>10</v>
      </c>
      <c r="B10" s="15">
        <f>B11</f>
        <v>4.3099999999999996</v>
      </c>
    </row>
    <row r="11" spans="1:11" ht="17.25" x14ac:dyDescent="0.3">
      <c r="A11" s="8" t="s">
        <v>79</v>
      </c>
      <c r="B11" s="19">
        <v>4.3099999999999996</v>
      </c>
    </row>
    <row r="12" spans="1:11" x14ac:dyDescent="0.25">
      <c r="A12" s="8" t="s">
        <v>80</v>
      </c>
      <c r="B12" s="19">
        <v>0.33</v>
      </c>
    </row>
    <row r="13" spans="1:11" x14ac:dyDescent="0.25">
      <c r="A13" s="8" t="s">
        <v>81</v>
      </c>
      <c r="B13" s="2">
        <v>210</v>
      </c>
    </row>
    <row r="15" spans="1:11" ht="21" x14ac:dyDescent="0.35">
      <c r="A15" s="3" t="s">
        <v>6</v>
      </c>
      <c r="B15" s="4">
        <f>((1/(SUM(B13:I13)-1))*((B13-1)*B12^2+(C13-1)*C12^2+(D13-1)*D12^2+(E13-1)*E12^2+(F13-1)*F12^2+(G13-1)*G12^2+(H13-1)*H12^2+(I13-1)*I12^2+B13*B11^2+C13*C11^2+D13*D11^2+E13*E11^2+F13*F11^2+G13*G11^2+H13*H11^2+I13*I11^2-(1/(SUM(B13:I13)))*((B13*B11+C13*C11+D13*D11+E13*E11+F13*F11+G13*G11+H13*H11+I13*I11)^2)))^0.5</f>
        <v>0.32999999999999646</v>
      </c>
    </row>
    <row r="17" spans="1:2" x14ac:dyDescent="0.25">
      <c r="B17" s="1" t="s">
        <v>54</v>
      </c>
    </row>
    <row r="18" spans="1:2" x14ac:dyDescent="0.25">
      <c r="A18" s="7" t="s">
        <v>10</v>
      </c>
      <c r="B18" s="15">
        <f>B19</f>
        <v>7.94</v>
      </c>
    </row>
    <row r="19" spans="1:2" ht="17.25" x14ac:dyDescent="0.3">
      <c r="A19" s="8" t="s">
        <v>79</v>
      </c>
      <c r="B19" s="19">
        <v>7.94</v>
      </c>
    </row>
    <row r="20" spans="1:2" x14ac:dyDescent="0.25">
      <c r="A20" s="8" t="s">
        <v>80</v>
      </c>
      <c r="B20" s="19">
        <v>0.48380000000000001</v>
      </c>
    </row>
    <row r="21" spans="1:2" x14ac:dyDescent="0.25">
      <c r="A21" s="8" t="s">
        <v>81</v>
      </c>
      <c r="B21" s="2">
        <v>210</v>
      </c>
    </row>
    <row r="23" spans="1:2" ht="21" x14ac:dyDescent="0.35">
      <c r="A23" s="3" t="s">
        <v>6</v>
      </c>
      <c r="B23" s="4">
        <f>((1/(SUM(B21:I21)-1))*((B21-1)*B20^2+(C21-1)*C20^2+(D21-1)*D20^2+(E21-1)*E20^2+(F21-1)*F20^2+(G21-1)*G20^2+(H21-1)*H20^2+(I21-1)*I20^2+B21*B19^2+C21*C19^2+D21*D19^2+E21*E19^2+F21*F19^2+G21*G19^2+H21*H19^2+I21*I19^2-(1/(SUM(B21:I21)))*((B21*B19+C21*C19+D21*D19+E21*E19+F21*F19+G21*G19+H21*H19+I21*I19)^2)))^0.5</f>
        <v>0.48379999999999518</v>
      </c>
    </row>
    <row r="25" spans="1:2" x14ac:dyDescent="0.25">
      <c r="B25" s="1" t="s">
        <v>53</v>
      </c>
    </row>
    <row r="26" spans="1:2" x14ac:dyDescent="0.25">
      <c r="A26" s="7" t="s">
        <v>10</v>
      </c>
      <c r="B26" s="15">
        <f>B27</f>
        <v>12.4</v>
      </c>
    </row>
    <row r="27" spans="1:2" ht="17.25" x14ac:dyDescent="0.3">
      <c r="A27" s="8" t="s">
        <v>79</v>
      </c>
      <c r="B27" s="19">
        <v>12.4</v>
      </c>
    </row>
    <row r="28" spans="1:2" x14ac:dyDescent="0.25">
      <c r="A28" s="8" t="s">
        <v>80</v>
      </c>
      <c r="B28" s="19">
        <v>0.62819999999999998</v>
      </c>
    </row>
    <row r="29" spans="1:2" x14ac:dyDescent="0.25">
      <c r="A29" s="8" t="s">
        <v>81</v>
      </c>
      <c r="B29" s="2">
        <v>38</v>
      </c>
    </row>
    <row r="31" spans="1:2" ht="21" x14ac:dyDescent="0.35">
      <c r="A31" s="3" t="s">
        <v>6</v>
      </c>
      <c r="B31" s="4">
        <f>((1/(SUM(B29:I29)-1))*((B29-1)*B28^2+(C29-1)*C28^2+(D29-1)*D28^2+(E29-1)*E28^2+(F29-1)*F28^2+(G29-1)*G28^2+(H29-1)*H28^2+(I29-1)*I28^2+B29*B27^2+C29*C27^2+D29*D27^2+E29*E27^2+F29*F27^2+G29*G27^2+H29*H27^2+I29*I27^2-(1/(SUM(B29:I29)))*((B29*B27+C29*C27+D29*D27+E29*E27+F29*F27+G29*G27+H29*H27+I29*I27)^2)))^0.5</f>
        <v>0.62820000000001219</v>
      </c>
    </row>
  </sheetData>
  <mergeCells count="3">
    <mergeCell ref="A7:I7"/>
    <mergeCell ref="B2:F2"/>
    <mergeCell ref="B3:D3"/>
  </mergeCells>
  <pageMargins left="0.7" right="0.7" top="0.75" bottom="0.75" header="0.3" footer="0.3"/>
  <pageSetup paperSize="9" scale="7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Normal="100" workbookViewId="0"/>
  </sheetViews>
  <sheetFormatPr defaultColWidth="11.42578125" defaultRowHeight="15" x14ac:dyDescent="0.25"/>
  <cols>
    <col min="1" max="1" width="90.7109375" bestFit="1" customWidth="1"/>
    <col min="2" max="2" width="13.42578125" bestFit="1" customWidth="1"/>
  </cols>
  <sheetData>
    <row r="1" spans="1:11" ht="15.75" thickBot="1" x14ac:dyDescent="0.3"/>
    <row r="2" spans="1:11" ht="18" thickBot="1" x14ac:dyDescent="0.35">
      <c r="A2" s="9" t="s">
        <v>2</v>
      </c>
      <c r="B2" s="80" t="str">
        <f>ucal!B2</f>
        <v>B--Sirolimus; subst.c.(ERM® DA111a; Acquity® UPLC®-TQD®)</v>
      </c>
      <c r="C2" s="81"/>
      <c r="D2" s="81"/>
      <c r="E2" s="81"/>
      <c r="F2" s="82"/>
      <c r="G2" s="10"/>
      <c r="H2" s="10"/>
      <c r="I2" s="10"/>
      <c r="J2" s="10"/>
      <c r="K2" s="11"/>
    </row>
    <row r="3" spans="1:11" ht="18" thickBot="1" x14ac:dyDescent="0.35">
      <c r="A3" s="12" t="s">
        <v>11</v>
      </c>
      <c r="B3" s="80" t="str">
        <f>ucal!B3</f>
        <v>Acquity® UPLC®-TQD®</v>
      </c>
      <c r="C3" s="81"/>
      <c r="D3" s="82"/>
      <c r="E3" s="10"/>
      <c r="F3" s="10"/>
      <c r="G3" s="10"/>
      <c r="H3" s="10"/>
      <c r="I3" s="10"/>
      <c r="J3" s="10"/>
      <c r="K3" s="10"/>
    </row>
    <row r="4" spans="1:11" ht="18" thickBot="1" x14ac:dyDescent="0.35">
      <c r="A4" s="13" t="s">
        <v>3</v>
      </c>
      <c r="B4" s="70" t="str">
        <f>ucal!B5</f>
        <v>µg/L</v>
      </c>
      <c r="C4" s="10"/>
      <c r="D4" s="10"/>
      <c r="E4" s="10"/>
      <c r="F4" s="10"/>
      <c r="G4" s="10"/>
      <c r="H4" s="10"/>
      <c r="I4" s="10"/>
      <c r="J4" s="10"/>
      <c r="K4" s="11"/>
    </row>
    <row r="6" spans="1:11" ht="15" customHeight="1" x14ac:dyDescent="0.25">
      <c r="A6" s="73" t="s">
        <v>9</v>
      </c>
      <c r="B6" s="73"/>
      <c r="C6" s="73"/>
      <c r="D6" s="73"/>
      <c r="E6" s="73"/>
      <c r="F6" s="73"/>
      <c r="G6" s="73"/>
      <c r="H6" s="73"/>
      <c r="I6" s="73"/>
    </row>
    <row r="8" spans="1:11" x14ac:dyDescent="0.25">
      <c r="A8" s="8" t="s">
        <v>66</v>
      </c>
      <c r="B8" s="19">
        <v>11.27</v>
      </c>
    </row>
    <row r="9" spans="1:11" x14ac:dyDescent="0.25">
      <c r="A9" s="8" t="s">
        <v>67</v>
      </c>
      <c r="B9" s="19">
        <v>0.77</v>
      </c>
    </row>
    <row r="10" spans="1:11" x14ac:dyDescent="0.25">
      <c r="A10" s="8" t="s">
        <v>68</v>
      </c>
      <c r="B10" s="2">
        <v>54</v>
      </c>
    </row>
    <row r="11" spans="1:11" x14ac:dyDescent="0.25">
      <c r="A11" s="8" t="s">
        <v>14</v>
      </c>
      <c r="B11" s="19">
        <v>10.64</v>
      </c>
      <c r="C11" s="71"/>
    </row>
    <row r="12" spans="1:11" ht="16.5" x14ac:dyDescent="0.3">
      <c r="A12" s="8" t="s">
        <v>15</v>
      </c>
      <c r="B12" s="18">
        <v>0.30099999999999999</v>
      </c>
    </row>
    <row r="13" spans="1:11" x14ac:dyDescent="0.25">
      <c r="A13" s="8" t="s">
        <v>83</v>
      </c>
      <c r="B13" s="72">
        <f>B11/B8</f>
        <v>0.94409937888198769</v>
      </c>
    </row>
    <row r="15" spans="1:11" ht="18.75" x14ac:dyDescent="0.3">
      <c r="A15" s="21" t="s">
        <v>82</v>
      </c>
      <c r="B15" s="4">
        <f>B8-B11</f>
        <v>0.62999999999999901</v>
      </c>
    </row>
    <row r="16" spans="1:11" ht="21" x14ac:dyDescent="0.35">
      <c r="A16" s="3" t="s">
        <v>84</v>
      </c>
      <c r="B16" s="4">
        <f>B12</f>
        <v>0.30099999999999999</v>
      </c>
    </row>
    <row r="18" spans="1:2" ht="18.75" x14ac:dyDescent="0.3">
      <c r="A18" s="21" t="s">
        <v>59</v>
      </c>
      <c r="B18" s="22" t="str">
        <f>IF(ABS((B15))&gt;(2*B16),"YES","NO")</f>
        <v>YES</v>
      </c>
    </row>
  </sheetData>
  <mergeCells count="3">
    <mergeCell ref="A6:I6"/>
    <mergeCell ref="B2:F2"/>
    <mergeCell ref="B3:D3"/>
  </mergeCells>
  <pageMargins left="0.7" right="0.7" top="0.75" bottom="0.75" header="0.3" footer="0.3"/>
  <pageSetup paperSize="9" scale="8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Normal="100" zoomScaleSheetLayoutView="80" workbookViewId="0"/>
  </sheetViews>
  <sheetFormatPr defaultColWidth="11.42578125" defaultRowHeight="15" x14ac:dyDescent="0.25"/>
  <cols>
    <col min="1" max="1" width="133.85546875" bestFit="1" customWidth="1"/>
    <col min="2" max="2" width="13.42578125" bestFit="1" customWidth="1"/>
  </cols>
  <sheetData>
    <row r="1" spans="1:11" ht="15.75" thickBot="1" x14ac:dyDescent="0.3"/>
    <row r="2" spans="1:11" ht="18" thickBot="1" x14ac:dyDescent="0.35">
      <c r="A2" s="9" t="s">
        <v>2</v>
      </c>
      <c r="B2" s="77" t="str">
        <f>ucal!B2</f>
        <v>B--Sirolimus; subst.c.(ERM® DA111a; Acquity® UPLC®-TQD®)</v>
      </c>
      <c r="C2" s="78"/>
      <c r="D2" s="78"/>
      <c r="E2" s="78"/>
      <c r="F2" s="79"/>
      <c r="G2" s="10"/>
      <c r="H2" s="10"/>
      <c r="I2" s="10"/>
      <c r="J2" s="10"/>
      <c r="K2" s="11"/>
    </row>
    <row r="3" spans="1:11" ht="18" thickBot="1" x14ac:dyDescent="0.35">
      <c r="A3" s="12" t="s">
        <v>11</v>
      </c>
      <c r="B3" s="74" t="str">
        <f>ucal!B3</f>
        <v>Acquity® UPLC®-TQD®</v>
      </c>
      <c r="C3" s="75"/>
      <c r="D3" s="75"/>
      <c r="E3" s="76"/>
      <c r="F3" s="10"/>
      <c r="G3" s="10"/>
      <c r="H3" s="10"/>
      <c r="I3" s="10"/>
      <c r="J3" s="10"/>
      <c r="K3" s="10"/>
    </row>
    <row r="4" spans="1:11" ht="18" thickBot="1" x14ac:dyDescent="0.35">
      <c r="A4" s="13" t="s">
        <v>12</v>
      </c>
      <c r="B4" s="16">
        <f>uRw!B4</f>
        <v>4.3099999999999996</v>
      </c>
      <c r="C4" s="16">
        <f>uRw!C4</f>
        <v>7.94</v>
      </c>
      <c r="D4" s="16">
        <f>uRw!D4</f>
        <v>12.4</v>
      </c>
      <c r="E4" s="10"/>
      <c r="F4" s="10"/>
      <c r="G4" s="10"/>
      <c r="H4" s="10"/>
      <c r="I4" s="10"/>
      <c r="J4" s="10"/>
      <c r="K4" s="11"/>
    </row>
    <row r="5" spans="1:11" ht="18" thickBot="1" x14ac:dyDescent="0.35">
      <c r="A5" s="13" t="s">
        <v>3</v>
      </c>
      <c r="B5" s="14" t="str">
        <f>ucal!B5</f>
        <v>µg/L</v>
      </c>
      <c r="C5" s="10"/>
      <c r="D5" s="10"/>
      <c r="E5" s="10"/>
      <c r="F5" s="10"/>
      <c r="G5" s="10"/>
      <c r="H5" s="10"/>
      <c r="I5" s="10"/>
      <c r="J5" s="10"/>
      <c r="K5" s="11"/>
    </row>
    <row r="6" spans="1:11" ht="19.5" thickBot="1" x14ac:dyDescent="0.4">
      <c r="A6" s="13" t="s">
        <v>40</v>
      </c>
      <c r="B6" s="14"/>
      <c r="C6" s="14"/>
      <c r="D6" s="14"/>
      <c r="E6" s="10"/>
      <c r="F6" s="10"/>
      <c r="G6" s="10"/>
      <c r="H6" s="10"/>
      <c r="I6" s="10"/>
      <c r="J6" s="10"/>
      <c r="K6" s="11"/>
    </row>
    <row r="7" spans="1:11" ht="19.5" thickBot="1" x14ac:dyDescent="0.4">
      <c r="A7" s="13" t="s">
        <v>41</v>
      </c>
      <c r="B7" s="14">
        <v>15</v>
      </c>
      <c r="C7" s="14">
        <v>15</v>
      </c>
      <c r="D7" s="14">
        <v>15</v>
      </c>
      <c r="E7" s="10"/>
      <c r="F7" s="10"/>
      <c r="G7" s="10"/>
      <c r="H7" s="10"/>
      <c r="I7" s="10"/>
      <c r="J7" s="10"/>
      <c r="K7" s="11"/>
    </row>
    <row r="8" spans="1:11" ht="19.5" thickBot="1" x14ac:dyDescent="0.4">
      <c r="A8" s="13" t="s">
        <v>42</v>
      </c>
      <c r="B8" s="14">
        <v>15</v>
      </c>
      <c r="C8" s="14">
        <v>15</v>
      </c>
      <c r="D8" s="14">
        <v>15</v>
      </c>
      <c r="E8" s="10"/>
      <c r="F8" s="10"/>
      <c r="G8" s="10"/>
      <c r="H8" s="10"/>
      <c r="I8" s="10"/>
      <c r="J8" s="10"/>
      <c r="K8" s="11"/>
    </row>
    <row r="9" spans="1:11" ht="19.5" thickBot="1" x14ac:dyDescent="0.4">
      <c r="A9" s="13" t="s">
        <v>39</v>
      </c>
      <c r="B9" s="48">
        <f>IF(B6="",(B7^2+B8^2)^0.5,B6)</f>
        <v>21.213203435596427</v>
      </c>
      <c r="C9" s="48">
        <f>IF(C6="",(C7^2+C8^2)^0.5,C6)</f>
        <v>21.213203435596427</v>
      </c>
      <c r="D9" s="48">
        <f>IF(D6="",(D7^2+D8^2)^0.5,D6)</f>
        <v>21.213203435596427</v>
      </c>
      <c r="E9" s="10"/>
      <c r="F9" s="10"/>
      <c r="G9" s="10"/>
      <c r="H9" s="10"/>
      <c r="I9" s="10"/>
      <c r="J9" s="10"/>
      <c r="K9" s="11"/>
    </row>
    <row r="10" spans="1:11" ht="19.5" thickBot="1" x14ac:dyDescent="0.4">
      <c r="A10" s="13" t="s">
        <v>38</v>
      </c>
      <c r="B10" s="49">
        <f>IF(B6="",((B9*B4)/100),((B6*B4)/100))</f>
        <v>0.91428906807420585</v>
      </c>
      <c r="C10" s="49">
        <f>IF(C6="",((C9*C4)/100),((C6*C4)/100))</f>
        <v>1.6843283527863562</v>
      </c>
      <c r="D10" s="49">
        <f>IF(D6="",((D9*D4)/100),((D6*D4)/100))</f>
        <v>2.630437226013957</v>
      </c>
      <c r="E10" s="10"/>
      <c r="F10" s="10"/>
      <c r="G10" s="10"/>
      <c r="H10" s="10"/>
      <c r="I10" s="10"/>
      <c r="J10" s="10"/>
      <c r="K10" s="11"/>
    </row>
    <row r="12" spans="1:11" ht="15" customHeight="1" x14ac:dyDescent="0.25">
      <c r="A12" s="73" t="s">
        <v>16</v>
      </c>
      <c r="B12" s="73"/>
      <c r="C12" s="73"/>
      <c r="D12" s="73"/>
      <c r="E12" s="73"/>
      <c r="F12" s="73"/>
      <c r="G12" s="73"/>
      <c r="H12" s="73"/>
      <c r="I12" s="73"/>
    </row>
    <row r="14" spans="1:11" x14ac:dyDescent="0.25">
      <c r="A14" s="7" t="s">
        <v>10</v>
      </c>
      <c r="B14" s="15">
        <f>B4</f>
        <v>4.3099999999999996</v>
      </c>
      <c r="C14" s="15">
        <f>C4</f>
        <v>7.94</v>
      </c>
      <c r="D14" s="15">
        <f>D4</f>
        <v>12.4</v>
      </c>
    </row>
    <row r="15" spans="1:11" ht="17.25" x14ac:dyDescent="0.3">
      <c r="A15" s="8" t="s">
        <v>17</v>
      </c>
      <c r="B15" s="23">
        <f>ucal!B14</f>
        <v>4.9200000000000001E-2</v>
      </c>
      <c r="C15" s="23">
        <f>ucal!B22</f>
        <v>7.9200000000000007E-2</v>
      </c>
      <c r="D15" s="23">
        <f>ucal!B30</f>
        <v>0.14169999999999999</v>
      </c>
    </row>
    <row r="16" spans="1:11" ht="17.25" x14ac:dyDescent="0.3">
      <c r="A16" s="8" t="s">
        <v>18</v>
      </c>
      <c r="B16" s="23">
        <f>uRw!B15</f>
        <v>0.32999999999999646</v>
      </c>
      <c r="C16" s="23">
        <f>uRw!B23</f>
        <v>0.48379999999999518</v>
      </c>
      <c r="D16" s="23">
        <f>uRw!B31</f>
        <v>0.62820000000001219</v>
      </c>
    </row>
    <row r="17" spans="1:9" ht="17.25" x14ac:dyDescent="0.3">
      <c r="A17" s="8" t="s">
        <v>55</v>
      </c>
      <c r="B17" s="23">
        <f>IF(ub!B18="YES",ub!B16,0)</f>
        <v>0.30099999999999999</v>
      </c>
      <c r="C17" s="23">
        <f>IF(ub!B18="YES",ub!B16,0)</f>
        <v>0.30099999999999999</v>
      </c>
      <c r="D17" s="23">
        <f>IF(ub!B18="YES",ub!B16,0)</f>
        <v>0.30099999999999999</v>
      </c>
    </row>
    <row r="19" spans="1:9" ht="21" x14ac:dyDescent="0.35">
      <c r="A19" s="3" t="s">
        <v>45</v>
      </c>
      <c r="B19" s="24">
        <f>(B15^2+B16^2+B17^2)^0.5</f>
        <v>0.44935691827321145</v>
      </c>
      <c r="C19" s="24">
        <f>(C15^2+C16^2+C17^2)^0.5</f>
        <v>0.57527044074938816</v>
      </c>
      <c r="D19" s="24">
        <f>(D15^2+D16^2+D17^2)^0.5</f>
        <v>0.71085521029251475</v>
      </c>
    </row>
    <row r="20" spans="1:9" ht="21" x14ac:dyDescent="0.35">
      <c r="A20" s="3" t="s">
        <v>46</v>
      </c>
      <c r="B20" s="25">
        <f>100*B19/B14</f>
        <v>10.425914577104674</v>
      </c>
      <c r="C20" s="25">
        <f>100*C19/C14</f>
        <v>7.2452196567933012</v>
      </c>
      <c r="D20" s="25">
        <f>100*D19/D14</f>
        <v>5.7327033088106027</v>
      </c>
    </row>
    <row r="21" spans="1:9" ht="18.75" x14ac:dyDescent="0.25">
      <c r="A21" s="21"/>
      <c r="B21" s="22"/>
    </row>
    <row r="22" spans="1:9" ht="18" x14ac:dyDescent="0.25">
      <c r="A22" s="73" t="s">
        <v>19</v>
      </c>
      <c r="B22" s="73"/>
      <c r="C22" s="73"/>
      <c r="D22" s="73"/>
      <c r="E22" s="73"/>
      <c r="F22" s="73"/>
      <c r="G22" s="73"/>
      <c r="H22" s="73"/>
      <c r="I22" s="73"/>
    </row>
    <row r="24" spans="1:9" x14ac:dyDescent="0.25">
      <c r="A24" s="7" t="s">
        <v>10</v>
      </c>
      <c r="B24" s="15">
        <f>B14</f>
        <v>4.3099999999999996</v>
      </c>
      <c r="C24" s="5">
        <f>C14</f>
        <v>7.94</v>
      </c>
      <c r="D24" s="5">
        <f>D14</f>
        <v>12.4</v>
      </c>
    </row>
    <row r="25" spans="1:9" ht="17.25" x14ac:dyDescent="0.3">
      <c r="A25" s="8" t="s">
        <v>20</v>
      </c>
      <c r="B25" s="20">
        <f t="shared" ref="B25:D26" si="0">B19</f>
        <v>0.44935691827321145</v>
      </c>
      <c r="C25" s="20">
        <f t="shared" si="0"/>
        <v>0.57527044074938816</v>
      </c>
      <c r="D25" s="20">
        <f t="shared" si="0"/>
        <v>0.71085521029251475</v>
      </c>
    </row>
    <row r="26" spans="1:9" ht="17.25" x14ac:dyDescent="0.3">
      <c r="A26" s="8" t="s">
        <v>21</v>
      </c>
      <c r="B26" s="20">
        <f t="shared" si="0"/>
        <v>10.425914577104674</v>
      </c>
      <c r="C26" s="20">
        <f t="shared" si="0"/>
        <v>7.2452196567933012</v>
      </c>
      <c r="D26" s="20">
        <f t="shared" si="0"/>
        <v>5.7327033088106027</v>
      </c>
    </row>
    <row r="27" spans="1:9" x14ac:dyDescent="0.25">
      <c r="A27" s="7" t="s">
        <v>22</v>
      </c>
      <c r="B27" s="26">
        <v>2</v>
      </c>
      <c r="C27" s="26">
        <v>2</v>
      </c>
      <c r="D27" s="26">
        <v>2</v>
      </c>
    </row>
    <row r="28" spans="1:9" ht="15.75" thickBot="1" x14ac:dyDescent="0.3"/>
    <row r="29" spans="1:9" ht="19.5" thickBot="1" x14ac:dyDescent="0.3">
      <c r="A29" s="37" t="s">
        <v>49</v>
      </c>
      <c r="B29" s="38">
        <f>B24</f>
        <v>4.3099999999999996</v>
      </c>
      <c r="C29" s="39">
        <f>C24</f>
        <v>7.94</v>
      </c>
      <c r="D29" s="40">
        <f>D24</f>
        <v>12.4</v>
      </c>
    </row>
    <row r="30" spans="1:9" ht="19.5" thickBot="1" x14ac:dyDescent="0.35">
      <c r="A30" s="27" t="s">
        <v>47</v>
      </c>
      <c r="B30" s="41">
        <f>B25*B27</f>
        <v>0.8987138365464229</v>
      </c>
      <c r="C30" s="42">
        <f>C25*C27</f>
        <v>1.1505408814987763</v>
      </c>
      <c r="D30" s="43">
        <f>D25*D27</f>
        <v>1.4217104205850295</v>
      </c>
    </row>
    <row r="31" spans="1:9" ht="21.75" thickBot="1" x14ac:dyDescent="0.4">
      <c r="A31" s="3" t="s">
        <v>48</v>
      </c>
      <c r="B31" s="44">
        <f>B26*B27</f>
        <v>20.851829154209348</v>
      </c>
      <c r="C31" s="45">
        <f>C26*C27</f>
        <v>14.490439313586602</v>
      </c>
      <c r="D31" s="46">
        <f>D26*D27</f>
        <v>11.465406617621205</v>
      </c>
    </row>
    <row r="33" spans="1:4" ht="15.75" thickBot="1" x14ac:dyDescent="0.3"/>
    <row r="34" spans="1:4" ht="21.75" thickBot="1" x14ac:dyDescent="0.4">
      <c r="A34" s="50" t="s">
        <v>44</v>
      </c>
      <c r="B34" s="52" t="str">
        <f>IF(B30&lt;=B10,"YES","NO")</f>
        <v>YES</v>
      </c>
      <c r="C34" s="53" t="str">
        <f>IF(C30&lt;=C10,"YES","NO")</f>
        <v>YES</v>
      </c>
      <c r="D34" s="54" t="str">
        <f>IF(D30&lt;=D10,"YES","NO")</f>
        <v>YES</v>
      </c>
    </row>
    <row r="35" spans="1:4" ht="21.75" thickBot="1" x14ac:dyDescent="0.4">
      <c r="A35" s="50" t="s">
        <v>43</v>
      </c>
      <c r="B35" s="55" t="str">
        <f>IF(B31&lt;=B9,"YES","NO")</f>
        <v>YES</v>
      </c>
      <c r="C35" s="56" t="str">
        <f>IF(C31&lt;=C9,"YES","NO")</f>
        <v>YES</v>
      </c>
      <c r="D35" s="57" t="str">
        <f>IF(D31&lt;=D9,"YES","NO")</f>
        <v>YES</v>
      </c>
    </row>
  </sheetData>
  <mergeCells count="4">
    <mergeCell ref="B3:E3"/>
    <mergeCell ref="A12:I12"/>
    <mergeCell ref="A22:I22"/>
    <mergeCell ref="B2:F2"/>
  </mergeCells>
  <pageMargins left="0.7" right="0.7" top="0.75" bottom="0.75" header="0.3" footer="0.3"/>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12"/>
  <sheetViews>
    <sheetView zoomScaleNormal="100" workbookViewId="0"/>
  </sheetViews>
  <sheetFormatPr defaultColWidth="11.42578125" defaultRowHeight="15" x14ac:dyDescent="0.25"/>
  <cols>
    <col min="1" max="1" width="64.5703125" customWidth="1"/>
  </cols>
  <sheetData>
    <row r="3" spans="1:1" ht="20.25" x14ac:dyDescent="0.25">
      <c r="A3" s="64" t="s">
        <v>71</v>
      </c>
    </row>
    <row r="4" spans="1:1" ht="15.75" x14ac:dyDescent="0.25">
      <c r="A4" s="65"/>
    </row>
    <row r="5" spans="1:1" x14ac:dyDescent="0.25">
      <c r="A5" s="66" t="s">
        <v>76</v>
      </c>
    </row>
    <row r="6" spans="1:1" ht="18" x14ac:dyDescent="0.25">
      <c r="A6" s="66" t="s">
        <v>72</v>
      </c>
    </row>
    <row r="7" spans="1:1" x14ac:dyDescent="0.25">
      <c r="A7" s="66"/>
    </row>
    <row r="8" spans="1:1" ht="18" x14ac:dyDescent="0.25">
      <c r="A8" s="67" t="s">
        <v>74</v>
      </c>
    </row>
    <row r="9" spans="1:1" x14ac:dyDescent="0.25">
      <c r="A9" s="67"/>
    </row>
    <row r="10" spans="1:1" x14ac:dyDescent="0.25">
      <c r="A10" s="66" t="s">
        <v>73</v>
      </c>
    </row>
    <row r="11" spans="1:1" x14ac:dyDescent="0.25">
      <c r="A11" s="68"/>
    </row>
    <row r="12" spans="1:1" ht="21" x14ac:dyDescent="0.25">
      <c r="A12" s="69" t="s">
        <v>75</v>
      </c>
    </row>
  </sheetData>
  <pageMargins left="0.7" right="0.7" top="0.75" bottom="0.75" header="0.3" footer="0.3"/>
  <pageSetup paperSize="9" scale="9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ucal</vt:lpstr>
      <vt:lpstr>uRw</vt:lpstr>
      <vt:lpstr>ub</vt:lpstr>
      <vt:lpstr>COMBINED &amp; EXPANDED UNCERTAINTY</vt:lpstr>
      <vt:lpstr>Specification of measurand</vt:lpstr>
      <vt:lpstr>'COMBINED &amp; EXPANDED UNCERTAINTY'!Print_Area</vt:lpstr>
      <vt:lpstr>'Specification of measurand'!Print_Area</vt:lpstr>
      <vt:lpstr>ub!Print_Area</vt:lpstr>
      <vt:lpstr>ucal!Print_Area</vt:lpstr>
      <vt:lpstr>uRw!Print_Area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Raúl Rigo Bonnin</dc:creator>
  <cp:lastModifiedBy>Korisnik</cp:lastModifiedBy>
  <cp:lastPrinted>2020-09-28T20:49:07Z</cp:lastPrinted>
  <dcterms:created xsi:type="dcterms:W3CDTF">2020-04-25T17:30:08Z</dcterms:created>
  <dcterms:modified xsi:type="dcterms:W3CDTF">2020-11-25T07:22:37Z</dcterms:modified>
</cp:coreProperties>
</file>